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4.xml"/>
  <Override ContentType="application/vnd.openxmlformats-officedocument.spreadsheetml.table+xml" PartName="/xl/tables/table29.xml"/>
  <Override ContentType="application/vnd.openxmlformats-officedocument.spreadsheetml.table+xml" PartName="/xl/tables/table28.xml"/>
  <Override ContentType="application/vnd.openxmlformats-officedocument.spreadsheetml.table+xml" PartName="/xl/tables/table15.xml"/>
  <Override ContentType="application/vnd.openxmlformats-officedocument.spreadsheetml.table+xml" PartName="/xl/tables/table8.xml"/>
  <Override ContentType="application/vnd.openxmlformats-officedocument.spreadsheetml.table+xml" PartName="/xl/tables/table24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27.xml"/>
  <Override ContentType="application/vnd.openxmlformats-officedocument.spreadsheetml.table+xml" PartName="/xl/tables/table14.xml"/>
  <Override ContentType="application/vnd.openxmlformats-officedocument.spreadsheetml.table+xml" PartName="/xl/tables/table23.xml"/>
  <Override ContentType="application/vnd.openxmlformats-officedocument.spreadsheetml.table+xml" PartName="/xl/tables/table9.xml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1.xml"/>
  <Override ContentType="application/vnd.openxmlformats-officedocument.spreadsheetml.table+xml" PartName="/xl/tables/table30.xml"/>
  <Override ContentType="application/vnd.openxmlformats-officedocument.spreadsheetml.table+xml" PartName="/xl/tables/table22.xml"/>
  <Override ContentType="application/vnd.openxmlformats-officedocument.spreadsheetml.table+xml" PartName="/xl/tables/table2.xml"/>
  <Override ContentType="application/vnd.openxmlformats-officedocument.spreadsheetml.table+xml" PartName="/xl/tables/table26.xml"/>
  <Override ContentType="application/vnd.openxmlformats-officedocument.spreadsheetml.table+xml" PartName="/xl/tables/table6.xml"/>
  <Override ContentType="application/vnd.openxmlformats-officedocument.spreadsheetml.table+xml" PartName="/xl/tables/table20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21.xml"/>
  <Override ContentType="application/vnd.openxmlformats-officedocument.spreadsheetml.table+xml" PartName="/xl/tables/table12.xml"/>
  <Override ContentType="application/vnd.openxmlformats-officedocument.spreadsheetml.table+xml" PartName="/xl/tables/table25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 1" sheetId="1" r:id="rId4"/>
    <sheet state="visible" name="Operadores e Funções" sheetId="2" r:id="rId5"/>
    <sheet state="visible" name="Banco de Dados, Formatação Cond" sheetId="3" r:id="rId6"/>
    <sheet state="visible" name="Subtotal, Validação e Gráficos" sheetId="4" r:id="rId7"/>
    <sheet state="visible" name="Proteção, Tabela Dinâmica e Fun" sheetId="5" r:id="rId8"/>
  </sheets>
  <definedNames/>
  <calcPr/>
</workbook>
</file>

<file path=xl/sharedStrings.xml><?xml version="1.0" encoding="utf-8"?>
<sst xmlns="http://schemas.openxmlformats.org/spreadsheetml/2006/main" count="732" uniqueCount="374">
  <si>
    <t>Engenharia</t>
  </si>
  <si>
    <t>Uva</t>
  </si>
  <si>
    <t>Maçã</t>
  </si>
  <si>
    <t>Banana</t>
  </si>
  <si>
    <t>Número</t>
  </si>
  <si>
    <t>Nome</t>
  </si>
  <si>
    <t>Salário</t>
  </si>
  <si>
    <t>Nota</t>
  </si>
  <si>
    <t>% Acerto</t>
  </si>
  <si>
    <t>Data inscrição</t>
  </si>
  <si>
    <t>Amanda</t>
  </si>
  <si>
    <t>Ana</t>
  </si>
  <si>
    <t>Carlos</t>
  </si>
  <si>
    <t>Gabriel</t>
  </si>
  <si>
    <t>João</t>
  </si>
  <si>
    <t>Lucas</t>
  </si>
  <si>
    <t>Maria</t>
  </si>
  <si>
    <t>Pedro</t>
  </si>
  <si>
    <t>Rogério</t>
  </si>
  <si>
    <t>Operador aritmético</t>
  </si>
  <si>
    <t>Significado</t>
  </si>
  <si>
    <t>Operador de Comparação</t>
  </si>
  <si>
    <t>+</t>
  </si>
  <si>
    <t>Adição</t>
  </si>
  <si>
    <t>=</t>
  </si>
  <si>
    <t xml:space="preserve">Igual a </t>
  </si>
  <si>
    <t>Maçã + Banana</t>
  </si>
  <si>
    <t>-</t>
  </si>
  <si>
    <t>Subtração</t>
  </si>
  <si>
    <t>&gt;</t>
  </si>
  <si>
    <t>Maior do que</t>
  </si>
  <si>
    <t>*</t>
  </si>
  <si>
    <t>Multiplicação</t>
  </si>
  <si>
    <t>&lt;</t>
  </si>
  <si>
    <t>Menor do que</t>
  </si>
  <si>
    <t>Maçã + Uva</t>
  </si>
  <si>
    <t>/</t>
  </si>
  <si>
    <t>Divisão</t>
  </si>
  <si>
    <t>&gt;=</t>
  </si>
  <si>
    <t>Maior ou igual a</t>
  </si>
  <si>
    <t>%</t>
  </si>
  <si>
    <t>Porcentagem</t>
  </si>
  <si>
    <t>&lt;=</t>
  </si>
  <si>
    <t>Menor ou igual a</t>
  </si>
  <si>
    <t>Banana + Uva</t>
  </si>
  <si>
    <t>^</t>
  </si>
  <si>
    <t>Exponenciação</t>
  </si>
  <si>
    <t>&lt;&gt;</t>
  </si>
  <si>
    <t>Diferente</t>
  </si>
  <si>
    <t>Operadores de referência</t>
  </si>
  <si>
    <t>:</t>
  </si>
  <si>
    <t>Operador de intervalo, que produz uma referência a todas as células entre duas referências, incluindo as duas referências</t>
  </si>
  <si>
    <t>;</t>
  </si>
  <si>
    <t>Operador de união, que combina diversas referências em uma referências em uma referência</t>
  </si>
  <si>
    <t>ENDEREÇOS ABSOLUTOS E RELATIVOS</t>
  </si>
  <si>
    <t>Nota 1</t>
  </si>
  <si>
    <t>Nota 2</t>
  </si>
  <si>
    <t>Média</t>
  </si>
  <si>
    <t>Poduto</t>
  </si>
  <si>
    <t>Preço em dólar</t>
  </si>
  <si>
    <t>Preço em R$</t>
  </si>
  <si>
    <t>Jorge</t>
  </si>
  <si>
    <t>Mouse</t>
  </si>
  <si>
    <t>Camila</t>
  </si>
  <si>
    <t>Fone</t>
  </si>
  <si>
    <t>Roberto</t>
  </si>
  <si>
    <t>Teclado</t>
  </si>
  <si>
    <t>Dólar</t>
  </si>
  <si>
    <t>SOMA</t>
  </si>
  <si>
    <t>Janeiro</t>
  </si>
  <si>
    <t>Fevereiro</t>
  </si>
  <si>
    <t>Março</t>
  </si>
  <si>
    <t>Total</t>
  </si>
  <si>
    <t>MÁXIMO E MÍNIMO</t>
  </si>
  <si>
    <t>Carro</t>
  </si>
  <si>
    <t>Valor</t>
  </si>
  <si>
    <t>Quantidade</t>
  </si>
  <si>
    <t>Celta</t>
  </si>
  <si>
    <t>Palio</t>
  </si>
  <si>
    <t>Fusion</t>
  </si>
  <si>
    <t>Civic</t>
  </si>
  <si>
    <t>Astra</t>
  </si>
  <si>
    <t>Valor do carro mais caro:</t>
  </si>
  <si>
    <t>MÉDIA</t>
  </si>
  <si>
    <t>Julia</t>
  </si>
  <si>
    <t>Roberta</t>
  </si>
  <si>
    <t>Vitor</t>
  </si>
  <si>
    <t>SOMASE</t>
  </si>
  <si>
    <t>Contas</t>
  </si>
  <si>
    <t>Dados</t>
  </si>
  <si>
    <t>Respostas</t>
  </si>
  <si>
    <t>Água</t>
  </si>
  <si>
    <t>Soma de maiores que 5</t>
  </si>
  <si>
    <t>Luz</t>
  </si>
  <si>
    <t>Lanche</t>
  </si>
  <si>
    <t>Soma de maiores ou iguais a 5</t>
  </si>
  <si>
    <t>Uber</t>
  </si>
  <si>
    <t>Telefone</t>
  </si>
  <si>
    <t>Soma de menores que 5</t>
  </si>
  <si>
    <t>Internet</t>
  </si>
  <si>
    <t>Soma de menores ou iguais a 5</t>
  </si>
  <si>
    <t>Soma de iguais a 5</t>
  </si>
  <si>
    <t>Total Uber:</t>
  </si>
  <si>
    <t>CONT.SE</t>
  </si>
  <si>
    <t>CONT.</t>
  </si>
  <si>
    <t>Contar números iguais a 6</t>
  </si>
  <si>
    <t>carlos</t>
  </si>
  <si>
    <t>Contar números maiores ou iguais a 4</t>
  </si>
  <si>
    <t>boneca</t>
  </si>
  <si>
    <t>Contar números menores que 8</t>
  </si>
  <si>
    <t>Contar números maiores que 5</t>
  </si>
  <si>
    <t>doze</t>
  </si>
  <si>
    <t>Contar números menores ou iguais a 3</t>
  </si>
  <si>
    <t>pedro</t>
  </si>
  <si>
    <t>MAIOR</t>
  </si>
  <si>
    <t>MENOR</t>
  </si>
  <si>
    <t>Idade</t>
  </si>
  <si>
    <t>Idade da pessoa mais velha?</t>
  </si>
  <si>
    <t>Idade da pessoa mais nova?</t>
  </si>
  <si>
    <t>Rafael</t>
  </si>
  <si>
    <t>José</t>
  </si>
  <si>
    <t>Idade da segunda pessoa mais velha?</t>
  </si>
  <si>
    <t>Idade da segunda pessoa mais nova?</t>
  </si>
  <si>
    <t>Verônica</t>
  </si>
  <si>
    <t>Idade da terceira pessoa mais velha?</t>
  </si>
  <si>
    <t>Idade da terceira pessoa mais nova?</t>
  </si>
  <si>
    <t>Jhonatan</t>
  </si>
  <si>
    <t>PROCV</t>
  </si>
  <si>
    <t>Beatriz</t>
  </si>
  <si>
    <t>Paulo</t>
  </si>
  <si>
    <t>Murilo</t>
  </si>
  <si>
    <t>Luiza</t>
  </si>
  <si>
    <t>Cláudio</t>
  </si>
  <si>
    <t>E</t>
  </si>
  <si>
    <t>OU</t>
  </si>
  <si>
    <t>Pagamentos</t>
  </si>
  <si>
    <t>Sinal inferior a 2000</t>
  </si>
  <si>
    <t>Sinal</t>
  </si>
  <si>
    <t>Lucimar</t>
  </si>
  <si>
    <t>Flávia</t>
  </si>
  <si>
    <t>SE</t>
  </si>
  <si>
    <t>SE's</t>
  </si>
  <si>
    <t>SE + E</t>
  </si>
  <si>
    <t>SE + OU</t>
  </si>
  <si>
    <t>Situação</t>
  </si>
  <si>
    <t>Frequência</t>
  </si>
  <si>
    <t>Nacionalidade</t>
  </si>
  <si>
    <t>Apto ou Inapto</t>
  </si>
  <si>
    <t>Mateus</t>
  </si>
  <si>
    <t>Brasileiro</t>
  </si>
  <si>
    <t>Anna</t>
  </si>
  <si>
    <t>Alemão</t>
  </si>
  <si>
    <t>Antônio</t>
  </si>
  <si>
    <t>Rafaela</t>
  </si>
  <si>
    <t>Samuel</t>
  </si>
  <si>
    <t>Miguel</t>
  </si>
  <si>
    <t>Italiano</t>
  </si>
  <si>
    <t>ATIVIDADE</t>
  </si>
  <si>
    <t>Produtividade</t>
  </si>
  <si>
    <t>Promoção</t>
  </si>
  <si>
    <t>Teresa</t>
  </si>
  <si>
    <t>Salário Total</t>
  </si>
  <si>
    <t>Média salarial</t>
  </si>
  <si>
    <t>Maior Salário</t>
  </si>
  <si>
    <t>Marcos</t>
  </si>
  <si>
    <t>2º maior Salário</t>
  </si>
  <si>
    <t>Menor Salário</t>
  </si>
  <si>
    <t>2º menor salário</t>
  </si>
  <si>
    <t>Número de estagiários (1200)</t>
  </si>
  <si>
    <t>Fransérgio</t>
  </si>
  <si>
    <t>Salário Total de estagiários (1200)</t>
  </si>
  <si>
    <t>Ramon</t>
  </si>
  <si>
    <t>BANCO DE DADOS</t>
  </si>
  <si>
    <t>Arthur</t>
  </si>
  <si>
    <t>Qual a soma dos salários iguais ou superiores à R$4000,00?</t>
  </si>
  <si>
    <t>Marcelo</t>
  </si>
  <si>
    <t>Qual a média das idades inferiores à 18 anos?</t>
  </si>
  <si>
    <t>Joana</t>
  </si>
  <si>
    <t>Qual a pessoa mais velha que seja menor de idade?</t>
  </si>
  <si>
    <t>Jaciara</t>
  </si>
  <si>
    <t>Quantos registros possuem o telefone 3328-2334?</t>
  </si>
  <si>
    <t>CRITÉRIO</t>
  </si>
  <si>
    <t xml:space="preserve">FORMATAÇÃO CONDICIONAL </t>
  </si>
  <si>
    <t>Reunião</t>
  </si>
  <si>
    <t>Horários</t>
  </si>
  <si>
    <t>seg</t>
  </si>
  <si>
    <t>ter</t>
  </si>
  <si>
    <t>qua</t>
  </si>
  <si>
    <t>qui</t>
  </si>
  <si>
    <t>sex</t>
  </si>
  <si>
    <t>sab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</si>
  <si>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</si>
  <si>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</si>
  <si>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</si>
  <si>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</si>
  <si>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</si>
  <si>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</si>
  <si>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</si>
  <si>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</si>
  <si>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</si>
  <si>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</si>
  <si>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</si>
  <si>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</si>
  <si>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</si>
  <si>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</si>
  <si>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</si>
  <si>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Base de dados e Filtros</t>
  </si>
  <si>
    <t>E-mail</t>
  </si>
  <si>
    <t>Celular</t>
  </si>
  <si>
    <t>Gustavo de Andrade Brandão</t>
  </si>
  <si>
    <t>gustavoandrade@gmail.com</t>
  </si>
  <si>
    <t>Afonso Dantas Gomes</t>
  </si>
  <si>
    <t>afonsodantas@gmail.com</t>
  </si>
  <si>
    <t>Nicolas Araujo Chenebeli</t>
  </si>
  <si>
    <t>nicolasaraujo@gmail.com</t>
  </si>
  <si>
    <t>Gabriel Escher Costa</t>
  </si>
  <si>
    <t>gabrielescher@gmail.com</t>
  </si>
  <si>
    <t>Vinícius Tustler Loyola</t>
  </si>
  <si>
    <t>viniviustustler@gmail.com</t>
  </si>
  <si>
    <t>Jhonatan André Nogueira</t>
  </si>
  <si>
    <t>jhonatanandre@gmail.com</t>
  </si>
  <si>
    <t>João Pedro Carvalho</t>
  </si>
  <si>
    <t>joaopedro@gmail.com</t>
  </si>
  <si>
    <t>nicolaslovatter@gmail.com</t>
  </si>
  <si>
    <t>Kevin Carvalho Camargo</t>
  </si>
  <si>
    <t>kevincarvalho@gmail.com</t>
  </si>
  <si>
    <t>Nícolas Sathler Machado</t>
  </si>
  <si>
    <t>nicolassathler@gmail.com</t>
  </si>
  <si>
    <t>Adriana Machado Silva</t>
  </si>
  <si>
    <t>andiranamachado@gmail.com</t>
  </si>
  <si>
    <t>Enzo Lamas Gonçalves</t>
  </si>
  <si>
    <t>enzolamas@gmail.com</t>
  </si>
  <si>
    <t>Enrico Montovanelli Pereira</t>
  </si>
  <si>
    <t>enricomontovanelli@gmail.com</t>
  </si>
  <si>
    <t>Lucas Araujo Cremonini</t>
  </si>
  <si>
    <t>lucasaraujo@gmail.com</t>
  </si>
  <si>
    <t>Pablo Araujo Almeida</t>
  </si>
  <si>
    <t>pabloaraujo@gmail.com</t>
  </si>
  <si>
    <t>Matheus Lopes Mora</t>
  </si>
  <si>
    <t>matheuslopes@gmail.com</t>
  </si>
  <si>
    <t>Júlia Mazzoni Gomes</t>
  </si>
  <si>
    <t>juliamazzoni@gmail.com</t>
  </si>
  <si>
    <t>Lucas Araujo de Cremonini</t>
  </si>
  <si>
    <t>Qual a soma dos salários acima de R$4500,00?</t>
  </si>
  <si>
    <t>Quantas pessoas tem idade igual ou inferior a 20 anos?</t>
  </si>
  <si>
    <t>Qual a média de produtividade para quem está acima dos 60%?</t>
  </si>
  <si>
    <t>Qual o salário mais alto acima de R$4500,00?</t>
  </si>
  <si>
    <t>Qual a média das idades iguais ou inferiores à 20 anos?</t>
  </si>
  <si>
    <t>Quantas pessoas tem uma produtividade acima de 60%?</t>
  </si>
  <si>
    <t>Matrícula</t>
  </si>
  <si>
    <t>Prova</t>
  </si>
  <si>
    <t>Trabalho Parcial</t>
  </si>
  <si>
    <t>Trabalho Final</t>
  </si>
  <si>
    <t>Apresentação</t>
  </si>
  <si>
    <t>Lista 1</t>
  </si>
  <si>
    <t>Lista 2</t>
  </si>
  <si>
    <t>Lista 3</t>
  </si>
  <si>
    <t>Lista 4</t>
  </si>
  <si>
    <t>Lista 5</t>
  </si>
  <si>
    <t>Lista 6</t>
  </si>
  <si>
    <t>Lista 7</t>
  </si>
  <si>
    <t xml:space="preserve">Adriana Malafaia da Mata </t>
  </si>
  <si>
    <t>Afonso de Sousa</t>
  </si>
  <si>
    <t>Andre Mondadori</t>
  </si>
  <si>
    <t>Antonio Fiorot</t>
  </si>
  <si>
    <t xml:space="preserve">Carlos Barcellos </t>
  </si>
  <si>
    <t>Danilo Inacio</t>
  </si>
  <si>
    <t xml:space="preserve">Davi Rocha </t>
  </si>
  <si>
    <t>David Propato</t>
  </si>
  <si>
    <t>Eduardo Souza</t>
  </si>
  <si>
    <t>Enrico Gomes</t>
  </si>
  <si>
    <t>Enzo Guarconi</t>
  </si>
  <si>
    <t>Felipe Martins</t>
  </si>
  <si>
    <t>Felyppe Rocha</t>
  </si>
  <si>
    <t>Gabriel Duarte</t>
  </si>
  <si>
    <t>Gabriel Mendes</t>
  </si>
  <si>
    <t>Gustavo Perini</t>
  </si>
  <si>
    <t>Igor Andrade</t>
  </si>
  <si>
    <t>Jeanini Zon</t>
  </si>
  <si>
    <t>Jhonatan Silva</t>
  </si>
  <si>
    <t>Jhonatan Gratz</t>
  </si>
  <si>
    <t xml:space="preserve">João Gabriel Marchioro </t>
  </si>
  <si>
    <t>João Pedro Batista</t>
  </si>
  <si>
    <t>João Victor Gonçalves</t>
  </si>
  <si>
    <t>Julia da Silva</t>
  </si>
  <si>
    <t>Júlia Moura</t>
  </si>
  <si>
    <t>Kaio Lucas Vieira</t>
  </si>
  <si>
    <t xml:space="preserve">Kevin de Jesus </t>
  </si>
  <si>
    <t>Kim Pereira</t>
  </si>
  <si>
    <t>Lucas de Almeida</t>
  </si>
  <si>
    <t xml:space="preserve">Maria Manuela Pinheiro </t>
  </si>
  <si>
    <t xml:space="preserve">Matheus Cremonini </t>
  </si>
  <si>
    <t>Matteus Sisquini</t>
  </si>
  <si>
    <t>Nicolas Schneebeli</t>
  </si>
  <si>
    <t>Nícolas Nemer</t>
  </si>
  <si>
    <t xml:space="preserve">Pablo Carvalho </t>
  </si>
  <si>
    <t>Paulo Rodrigues</t>
  </si>
  <si>
    <t>Pedro Henrique Silva</t>
  </si>
  <si>
    <t xml:space="preserve">Rayane Corona </t>
  </si>
  <si>
    <t>Rebeca Mello</t>
  </si>
  <si>
    <t>Ruam Ribeiro</t>
  </si>
  <si>
    <t>Samantha  Almeida</t>
  </si>
  <si>
    <t>Samuel  Ferreira</t>
  </si>
  <si>
    <t>Sarah  Almeida</t>
  </si>
  <si>
    <t>Thalles Melo</t>
  </si>
  <si>
    <t xml:space="preserve">Vinícius Nogueira </t>
  </si>
  <si>
    <t>Wendel da Silva</t>
  </si>
  <si>
    <t xml:space="preserve">                                                                                                SUBTOTAL</t>
  </si>
  <si>
    <t>Vendedor</t>
  </si>
  <si>
    <t>Vendas</t>
  </si>
  <si>
    <t>Total:</t>
  </si>
  <si>
    <t>Subtotal:</t>
  </si>
  <si>
    <t>Thiago Sisquini</t>
  </si>
  <si>
    <t xml:space="preserve">Thaís Carvalho </t>
  </si>
  <si>
    <t>Carlos Ayra Almeida</t>
  </si>
  <si>
    <t>Romeu André Silva</t>
  </si>
  <si>
    <t>Vanessa Lovatte Schneebeli</t>
  </si>
  <si>
    <t>Roberto Propato</t>
  </si>
  <si>
    <t>VALIDAÇÃO DE DADOS</t>
  </si>
  <si>
    <t>Aluno: Paulo Vitor Gonçalves Pereira</t>
  </si>
  <si>
    <t>Matrícula: 2020984653</t>
  </si>
  <si>
    <t>Curso: Engenharia Mecânica</t>
  </si>
  <si>
    <t>Critérios de Avaliação</t>
  </si>
  <si>
    <t>De 0 até 5</t>
  </si>
  <si>
    <t>Disciplina</t>
  </si>
  <si>
    <t>De 0 até 2</t>
  </si>
  <si>
    <t>Programação Básica</t>
  </si>
  <si>
    <t>De 0 até 3</t>
  </si>
  <si>
    <t>Cálculo I</t>
  </si>
  <si>
    <t>Álgebra Linear</t>
  </si>
  <si>
    <t>Desenho Técnico Mecânico I</t>
  </si>
  <si>
    <t>Introdução à Engenharia Mecânica</t>
  </si>
  <si>
    <t>Química Tecnológica</t>
  </si>
  <si>
    <t xml:space="preserve">                                                                                                                                             GRÁFICOS</t>
  </si>
  <si>
    <t>X</t>
  </si>
  <si>
    <t>A</t>
  </si>
  <si>
    <t>B</t>
  </si>
  <si>
    <t>C</t>
  </si>
  <si>
    <t>Mês</t>
  </si>
  <si>
    <t>Loja 1</t>
  </si>
  <si>
    <t>Loja 2</t>
  </si>
  <si>
    <t>Favereiro</t>
  </si>
  <si>
    <t>Abril</t>
  </si>
  <si>
    <t>Maio</t>
  </si>
  <si>
    <t>Junho</t>
  </si>
  <si>
    <t>Big Mac</t>
  </si>
  <si>
    <t>Proteínas</t>
  </si>
  <si>
    <t>g</t>
  </si>
  <si>
    <t>Carboidratos</t>
  </si>
  <si>
    <t>Gorduras</t>
  </si>
  <si>
    <t>Aluno</t>
  </si>
  <si>
    <t>Média total:</t>
  </si>
  <si>
    <t>Média Parcial:</t>
  </si>
  <si>
    <t xml:space="preserve">Adriana Machado da Mata </t>
  </si>
  <si>
    <t xml:space="preserve">Carlos Eduardo Barcellos </t>
  </si>
  <si>
    <t>Wendel de Oliveira Silva</t>
  </si>
  <si>
    <t>Produto</t>
  </si>
  <si>
    <t>Data</t>
  </si>
  <si>
    <t>Preço</t>
  </si>
  <si>
    <t>Cama</t>
  </si>
  <si>
    <t>Juca</t>
  </si>
  <si>
    <t>Sofá</t>
  </si>
  <si>
    <t>Cadeira</t>
  </si>
  <si>
    <t>Geladeira</t>
  </si>
  <si>
    <t>Mesa</t>
  </si>
  <si>
    <t>Fogão</t>
  </si>
  <si>
    <t>hambúrguer</t>
  </si>
  <si>
    <t>sexta-feira</t>
  </si>
  <si>
    <t>pizza</t>
  </si>
  <si>
    <t>sábado</t>
  </si>
  <si>
    <t>cachorro-quente</t>
  </si>
  <si>
    <t>domingo</t>
  </si>
  <si>
    <t>salgado</t>
  </si>
  <si>
    <t>segunda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</si>
</sst>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d.mm"/>
    <numFmt numFmtId="165" formatCode="dd/mm"/>
    <numFmt numFmtId="166" formatCode="d/m"/>
    <numFmt numFmtId="167" formatCode="&quot;$&quot;#,##0.00"/>
    <numFmt numFmtId="168" formatCode="[$R$ -416]#,##0.00"/>
    <numFmt numFmtId="169" formatCode="0.0"/>
    <numFmt numFmtId="170" formatCode="m/d/yyyy h:mm:ss"/>
  </numFmts>
  <fonts count="15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b/>
      <color theme="0"/>
      <name val="Arial"/>
      <scheme val="minor"/>
    </font>
    <font>
      <b/>
      <color rgb="FFFFFFFF"/>
      <name val="Arial"/>
      <scheme val="minor"/>
    </font>
    <font>
      <b/>
      <sz val="11.0"/>
      <color theme="1"/>
      <name val="Calibri"/>
    </font>
    <font>
      <b/>
      <sz val="10.0"/>
      <color theme="1"/>
      <name val="Arial"/>
      <scheme val="minor"/>
    </font>
    <font>
      <sz val="10.0"/>
      <color theme="1"/>
      <name val="Arial"/>
    </font>
    <font>
      <sz val="11.0"/>
      <color theme="1"/>
      <name val="Calibri"/>
    </font>
    <font>
      <sz val="10.0"/>
      <color theme="1"/>
      <name val="Arial"/>
      <scheme val="minor"/>
    </font>
    <font>
      <b/>
      <color theme="1"/>
      <name val="Arial"/>
    </font>
    <font>
      <color theme="1"/>
      <name val="Arial"/>
    </font>
    <font>
      <b/>
      <color theme="0"/>
      <name val="Arial"/>
    </font>
    <font>
      <b/>
      <color rgb="FFFFFFFF"/>
      <name val="Arial"/>
    </font>
  </fonts>
  <fills count="34">
    <fill>
      <patternFill patternType="none"/>
    </fill>
    <fill>
      <patternFill patternType="lightGray"/>
    </fill>
    <fill>
      <patternFill patternType="solid">
        <fgColor rgb="FF63D297"/>
        <bgColor rgb="FF63D297"/>
      </patternFill>
    </fill>
    <fill>
      <patternFill patternType="solid">
        <fgColor rgb="FFFFFFFF"/>
        <bgColor rgb="FFFFFFFF"/>
      </patternFill>
    </fill>
    <fill>
      <patternFill patternType="solid">
        <fgColor rgb="FFE7F9EF"/>
        <bgColor rgb="FFE7F9EF"/>
      </patternFill>
    </fill>
    <fill>
      <patternFill patternType="solid">
        <fgColor rgb="FF274E13"/>
        <bgColor rgb="FF274E13"/>
      </patternFill>
    </fill>
    <fill>
      <patternFill patternType="solid">
        <fgColor rgb="FF134F5C"/>
        <bgColor rgb="FF134F5C"/>
      </patternFill>
    </fill>
    <fill>
      <patternFill patternType="solid">
        <fgColor theme="0"/>
        <bgColor theme="0"/>
      </patternFill>
    </fill>
    <fill>
      <patternFill patternType="solid">
        <fgColor rgb="FFDDF2F0"/>
        <bgColor rgb="FFDDF2F0"/>
      </patternFill>
    </fill>
    <fill>
      <patternFill patternType="solid">
        <fgColor rgb="FFB45F06"/>
        <bgColor rgb="FFB45F06"/>
      </patternFill>
    </fill>
    <fill>
      <patternFill patternType="solid">
        <fgColor rgb="FFF46524"/>
        <bgColor rgb="FFF46524"/>
      </patternFill>
    </fill>
    <fill>
      <patternFill patternType="solid">
        <fgColor rgb="FFFFE6DD"/>
        <bgColor rgb="FFFFE6DD"/>
      </patternFill>
    </fill>
    <fill>
      <patternFill patternType="solid">
        <fgColor rgb="FF666666"/>
        <bgColor rgb="FF666666"/>
      </patternFill>
    </fill>
    <fill>
      <patternFill patternType="solid">
        <fgColor rgb="FF1155CC"/>
        <bgColor rgb="FF1155CC"/>
      </patternFill>
    </fill>
    <fill>
      <patternFill patternType="solid">
        <fgColor rgb="FFE91D63"/>
        <bgColor rgb="FFE91D63"/>
      </patternFill>
    </fill>
    <fill>
      <patternFill patternType="solid">
        <fgColor rgb="FFFDDCE8"/>
        <bgColor rgb="FFFDDCE8"/>
      </patternFill>
    </fill>
    <fill>
      <patternFill patternType="solid">
        <fgColor rgb="FF783F04"/>
        <bgColor rgb="FF783F04"/>
      </patternFill>
    </fill>
    <fill>
      <patternFill patternType="solid">
        <fgColor rgb="FFCCA677"/>
        <bgColor rgb="FFCCA677"/>
      </patternFill>
    </fill>
    <fill>
      <patternFill patternType="solid">
        <fgColor rgb="FFF8F2EB"/>
        <bgColor rgb="FFF8F2EB"/>
      </patternFill>
    </fill>
    <fill>
      <patternFill patternType="solid">
        <fgColor rgb="FF4A86E8"/>
        <bgColor rgb="FF4A86E8"/>
      </patternFill>
    </fill>
    <fill>
      <patternFill patternType="solid">
        <fgColor rgb="FFBF9000"/>
        <bgColor rgb="FFBF9000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F7CB4D"/>
        <bgColor rgb="FFF7CB4D"/>
      </patternFill>
    </fill>
    <fill>
      <patternFill patternType="solid">
        <fgColor rgb="FFFEF8E3"/>
        <bgColor rgb="FFFEF8E3"/>
      </patternFill>
    </fill>
    <fill>
      <patternFill patternType="solid">
        <fgColor rgb="FFE69138"/>
        <bgColor rgb="FFE69138"/>
      </patternFill>
    </fill>
    <fill>
      <patternFill patternType="solid">
        <fgColor rgb="FFB7B7B7"/>
        <bgColor rgb="FFB7B7B7"/>
      </patternFill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741B47"/>
        <bgColor rgb="FF741B47"/>
      </patternFill>
    </fill>
    <fill>
      <patternFill patternType="solid">
        <fgColor rgb="FFE06666"/>
        <bgColor rgb="FFE06666"/>
      </patternFill>
    </fill>
    <fill>
      <patternFill patternType="solid">
        <fgColor rgb="FFF1C232"/>
        <bgColor rgb="FFF1C232"/>
      </patternFill>
    </fill>
    <fill>
      <patternFill patternType="solid">
        <fgColor rgb="FFEBEFF1"/>
        <bgColor rgb="FFEBEFF1"/>
      </patternFill>
    </fill>
  </fills>
  <borders count="55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ck">
        <color rgb="FF000000"/>
      </right>
    </border>
    <border>
      <left style="thick">
        <color rgb="FF000000"/>
      </left>
      <right style="medium">
        <color rgb="FF000000"/>
      </right>
      <bottom style="thin">
        <color rgb="FF000000"/>
      </bottom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right" readingOrder="0" shrinkToFit="0" wrapText="0"/>
    </xf>
    <xf borderId="0" fillId="0" fontId="1" numFmtId="0" xfId="0" applyAlignment="1" applyFont="1">
      <alignment horizontal="right" readingOrder="0" shrinkToFit="0" wrapText="1"/>
    </xf>
    <xf borderId="0" fillId="0" fontId="1" numFmtId="164" xfId="0" applyAlignment="1" applyFont="1" applyNumberFormat="1">
      <alignment horizontal="left" readingOrder="0"/>
    </xf>
    <xf borderId="0" fillId="0" fontId="1" numFmtId="165" xfId="0" applyAlignment="1" applyFont="1" applyNumberFormat="1">
      <alignment horizontal="left" readingOrder="0"/>
    </xf>
    <xf borderId="0" fillId="0" fontId="1" numFmtId="0" xfId="0" applyAlignment="1" applyFont="1">
      <alignment horizontal="right"/>
    </xf>
    <xf borderId="0" fillId="0" fontId="1" numFmtId="166" xfId="0" applyAlignment="1" applyFont="1" applyNumberFormat="1">
      <alignment horizontal="left" readingOrder="0"/>
    </xf>
    <xf borderId="0" fillId="0" fontId="1" numFmtId="165" xfId="0" applyAlignment="1" applyFont="1" applyNumberFormat="1">
      <alignment readingOrder="0"/>
    </xf>
    <xf borderId="1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center" readingOrder="0"/>
    </xf>
    <xf quotePrefix="1" borderId="3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quotePrefix="1" borderId="5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1" fillId="2" fontId="2" numFmtId="0" xfId="0" applyAlignment="1" applyBorder="1" applyFill="1" applyFont="1">
      <alignment readingOrder="0" shrinkToFit="0" wrapText="1"/>
    </xf>
    <xf borderId="7" fillId="2" fontId="2" numFmtId="0" xfId="0" applyAlignment="1" applyBorder="1" applyFont="1">
      <alignment horizontal="center" readingOrder="0"/>
    </xf>
    <xf borderId="8" fillId="0" fontId="3" numFmtId="0" xfId="0" applyBorder="1" applyFont="1"/>
    <xf borderId="9" fillId="0" fontId="3" numFmtId="0" xfId="0" applyBorder="1" applyFont="1"/>
    <xf borderId="3" fillId="3" fontId="1" numFmtId="0" xfId="0" applyAlignment="1" applyBorder="1" applyFill="1" applyFont="1">
      <alignment horizontal="center" readingOrder="0" vertical="center"/>
    </xf>
    <xf borderId="10" fillId="3" fontId="1" numFmtId="0" xfId="0" applyAlignment="1" applyBorder="1" applyFont="1">
      <alignment horizontal="center" readingOrder="0" shrinkToFit="0" vertical="center" wrapText="1"/>
    </xf>
    <xf borderId="11" fillId="0" fontId="3" numFmtId="0" xfId="0" applyBorder="1" applyFont="1"/>
    <xf borderId="12" fillId="0" fontId="3" numFmtId="0" xfId="0" applyBorder="1" applyFont="1"/>
    <xf borderId="5" fillId="4" fontId="1" numFmtId="0" xfId="0" applyAlignment="1" applyBorder="1" applyFill="1" applyFont="1">
      <alignment horizontal="center" readingOrder="0" vertical="center"/>
    </xf>
    <xf borderId="13" fillId="4" fontId="1" numFmtId="0" xfId="0" applyAlignment="1" applyBorder="1" applyFont="1">
      <alignment horizontal="center" readingOrder="0" shrinkToFit="0" vertical="center" wrapText="1"/>
    </xf>
    <xf borderId="14" fillId="0" fontId="3" numFmtId="0" xfId="0" applyBorder="1" applyFont="1"/>
    <xf borderId="15" fillId="0" fontId="3" numFmtId="0" xfId="0" applyBorder="1" applyFont="1"/>
    <xf borderId="10" fillId="5" fontId="4" numFmtId="0" xfId="0" applyAlignment="1" applyBorder="1" applyFill="1" applyFont="1">
      <alignment horizontal="center" readingOrder="0"/>
    </xf>
    <xf borderId="16" fillId="0" fontId="3" numFmtId="0" xfId="0" applyBorder="1" applyFont="1"/>
    <xf borderId="17" fillId="2" fontId="2" numFmtId="0" xfId="0" applyAlignment="1" applyBorder="1" applyFont="1">
      <alignment horizontal="center" readingOrder="0"/>
    </xf>
    <xf borderId="17" fillId="0" fontId="2" numFmtId="0" xfId="0" applyAlignment="1" applyBorder="1" applyFont="1">
      <alignment horizontal="center" readingOrder="0"/>
    </xf>
    <xf borderId="17" fillId="0" fontId="1" numFmtId="0" xfId="0" applyAlignment="1" applyBorder="1" applyFont="1">
      <alignment horizontal="center" readingOrder="0"/>
    </xf>
    <xf borderId="17" fillId="0" fontId="1" numFmtId="0" xfId="0" applyAlignment="1" applyBorder="1" applyFont="1">
      <alignment horizontal="center" readingOrder="0"/>
    </xf>
    <xf borderId="17" fillId="0" fontId="1" numFmtId="167" xfId="0" applyAlignment="1" applyBorder="1" applyFont="1" applyNumberFormat="1">
      <alignment horizontal="center" readingOrder="0"/>
    </xf>
    <xf borderId="17" fillId="0" fontId="1" numFmtId="0" xfId="0" applyAlignment="1" applyBorder="1" applyFont="1">
      <alignment horizontal="center"/>
    </xf>
    <xf borderId="17" fillId="4" fontId="1" numFmtId="0" xfId="0" applyAlignment="1" applyBorder="1" applyFont="1">
      <alignment horizontal="center" readingOrder="0"/>
    </xf>
    <xf borderId="17" fillId="4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7" fillId="0" fontId="1" numFmtId="168" xfId="0" applyAlignment="1" applyBorder="1" applyFont="1" applyNumberFormat="1">
      <alignment horizontal="center" readingOrder="0"/>
    </xf>
    <xf borderId="10" fillId="6" fontId="4" numFmtId="0" xfId="0" applyAlignment="1" applyBorder="1" applyFill="1" applyFont="1">
      <alignment horizontal="center" readingOrder="0"/>
    </xf>
    <xf borderId="17" fillId="0" fontId="1" numFmtId="168" xfId="0" applyAlignment="1" applyBorder="1" applyFont="1" applyNumberFormat="1">
      <alignment horizontal="center" readingOrder="0"/>
    </xf>
    <xf borderId="17" fillId="7" fontId="2" numFmtId="168" xfId="0" applyAlignment="1" applyBorder="1" applyFill="1" applyFont="1" applyNumberFormat="1">
      <alignment horizontal="center"/>
    </xf>
    <xf borderId="17" fillId="8" fontId="1" numFmtId="0" xfId="0" applyAlignment="1" applyBorder="1" applyFill="1" applyFont="1">
      <alignment horizontal="center" readingOrder="0"/>
    </xf>
    <xf borderId="17" fillId="8" fontId="1" numFmtId="168" xfId="0" applyAlignment="1" applyBorder="1" applyFont="1" applyNumberFormat="1">
      <alignment horizontal="center" readingOrder="0"/>
    </xf>
    <xf borderId="17" fillId="8" fontId="2" numFmtId="168" xfId="0" applyAlignment="1" applyBorder="1" applyFont="1" applyNumberFormat="1">
      <alignment horizontal="center"/>
    </xf>
    <xf borderId="17" fillId="7" fontId="1" numFmtId="0" xfId="0" applyAlignment="1" applyBorder="1" applyFont="1">
      <alignment horizontal="center" readingOrder="0"/>
    </xf>
    <xf borderId="17" fillId="7" fontId="1" numFmtId="168" xfId="0" applyAlignment="1" applyBorder="1" applyFont="1" applyNumberFormat="1">
      <alignment horizontal="center" readingOrder="0"/>
    </xf>
    <xf borderId="17" fillId="8" fontId="2" numFmtId="0" xfId="0" applyAlignment="1" applyBorder="1" applyFont="1">
      <alignment horizontal="center" readingOrder="0"/>
    </xf>
    <xf borderId="10" fillId="9" fontId="5" numFmtId="0" xfId="0" applyAlignment="1" applyBorder="1" applyFill="1" applyFont="1">
      <alignment horizontal="center" readingOrder="0"/>
    </xf>
    <xf borderId="17" fillId="10" fontId="2" numFmtId="0" xfId="0" applyAlignment="1" applyBorder="1" applyFill="1" applyFont="1">
      <alignment horizontal="center" readingOrder="0"/>
    </xf>
    <xf borderId="17" fillId="3" fontId="1" numFmtId="0" xfId="0" applyAlignment="1" applyBorder="1" applyFont="1">
      <alignment readingOrder="0"/>
    </xf>
    <xf borderId="17" fillId="3" fontId="1" numFmtId="168" xfId="0" applyAlignment="1" applyBorder="1" applyFont="1" applyNumberFormat="1">
      <alignment horizontal="center" readingOrder="0"/>
    </xf>
    <xf borderId="17" fillId="3" fontId="1" numFmtId="0" xfId="0" applyAlignment="1" applyBorder="1" applyFont="1">
      <alignment horizontal="center" readingOrder="0"/>
    </xf>
    <xf borderId="17" fillId="11" fontId="1" numFmtId="0" xfId="0" applyAlignment="1" applyBorder="1" applyFill="1" applyFont="1">
      <alignment readingOrder="0"/>
    </xf>
    <xf borderId="17" fillId="11" fontId="1" numFmtId="168" xfId="0" applyAlignment="1" applyBorder="1" applyFont="1" applyNumberFormat="1">
      <alignment horizontal="center" readingOrder="0"/>
    </xf>
    <xf borderId="17" fillId="11" fontId="1" numFmtId="0" xfId="0" applyAlignment="1" applyBorder="1" applyFont="1">
      <alignment horizontal="center" readingOrder="0"/>
    </xf>
    <xf borderId="10" fillId="11" fontId="2" numFmtId="0" xfId="0" applyAlignment="1" applyBorder="1" applyFont="1">
      <alignment readingOrder="0"/>
    </xf>
    <xf borderId="16" fillId="11" fontId="3" numFmtId="0" xfId="0" applyBorder="1" applyFont="1"/>
    <xf borderId="17" fillId="11" fontId="2" numFmtId="0" xfId="0" applyAlignment="1" applyBorder="1" applyFont="1">
      <alignment horizontal="center"/>
    </xf>
    <xf borderId="10" fillId="12" fontId="4" numFmtId="0" xfId="0" applyAlignment="1" applyBorder="1" applyFill="1" applyFont="1">
      <alignment horizontal="center" readingOrder="0"/>
    </xf>
    <xf borderId="17" fillId="0" fontId="2" numFmtId="0" xfId="0" applyAlignment="1" applyBorder="1" applyFont="1">
      <alignment readingOrder="0"/>
    </xf>
    <xf borderId="17" fillId="0" fontId="1" numFmtId="0" xfId="0" applyAlignment="1" applyBorder="1" applyFont="1">
      <alignment readingOrder="0"/>
    </xf>
    <xf borderId="17" fillId="0" fontId="1" numFmtId="169" xfId="0" applyAlignment="1" applyBorder="1" applyFont="1" applyNumberFormat="1">
      <alignment horizontal="center" readingOrder="0"/>
    </xf>
    <xf borderId="17" fillId="0" fontId="2" numFmtId="0" xfId="0" applyAlignment="1" applyBorder="1" applyFont="1">
      <alignment horizontal="center"/>
    </xf>
    <xf borderId="10" fillId="13" fontId="4" numFmtId="0" xfId="0" applyAlignment="1" applyBorder="1" applyFill="1" applyFont="1">
      <alignment horizontal="center" readingOrder="0"/>
    </xf>
    <xf borderId="18" fillId="7" fontId="4" numFmtId="0" xfId="0" applyAlignment="1" applyBorder="1" applyFont="1">
      <alignment horizontal="center" readingOrder="0"/>
    </xf>
    <xf borderId="10" fillId="7" fontId="2" numFmtId="0" xfId="0" applyAlignment="1" applyBorder="1" applyFont="1">
      <alignment horizontal="center" readingOrder="0"/>
    </xf>
    <xf borderId="10" fillId="0" fontId="2" numFmtId="0" xfId="0" applyAlignment="1" applyBorder="1" applyFont="1">
      <alignment horizontal="center" readingOrder="0"/>
    </xf>
    <xf borderId="19" fillId="0" fontId="1" numFmtId="0" xfId="0" applyAlignment="1" applyBorder="1" applyFont="1">
      <alignment horizontal="center" readingOrder="0"/>
    </xf>
    <xf borderId="20" fillId="0" fontId="2" numFmtId="0" xfId="0" applyAlignment="1" applyBorder="1" applyFont="1">
      <alignment readingOrder="0"/>
    </xf>
    <xf borderId="21" fillId="0" fontId="3" numFmtId="0" xfId="0" applyBorder="1" applyFont="1"/>
    <xf borderId="10" fillId="0" fontId="2" numFmtId="0" xfId="0" applyAlignment="1" applyBorder="1" applyFont="1">
      <alignment horizontal="center"/>
    </xf>
    <xf borderId="10" fillId="0" fontId="2" numFmtId="0" xfId="0" applyAlignment="1" applyBorder="1" applyFont="1">
      <alignment readingOrder="0"/>
    </xf>
    <xf borderId="17" fillId="0" fontId="2" numFmtId="0" xfId="0" applyAlignment="1" applyBorder="1" applyFont="1">
      <alignment readingOrder="0" shrinkToFit="0" wrapText="0"/>
    </xf>
    <xf borderId="17" fillId="0" fontId="2" numFmtId="168" xfId="0" applyAlignment="1" applyBorder="1" applyFont="1" applyNumberFormat="1">
      <alignment horizontal="center"/>
    </xf>
    <xf borderId="10" fillId="14" fontId="4" numFmtId="0" xfId="0" applyAlignment="1" applyBorder="1" applyFill="1" applyFont="1">
      <alignment horizontal="center" readingOrder="0"/>
    </xf>
    <xf borderId="11" fillId="14" fontId="3" numFmtId="0" xfId="0" applyBorder="1" applyFont="1"/>
    <xf borderId="16" fillId="14" fontId="3" numFmtId="0" xfId="0" applyBorder="1" applyFont="1"/>
    <xf borderId="17" fillId="14" fontId="4" numFmtId="0" xfId="0" applyAlignment="1" applyBorder="1" applyFont="1">
      <alignment horizontal="center" readingOrder="0"/>
    </xf>
    <xf borderId="0" fillId="7" fontId="4" numFmtId="0" xfId="0" applyAlignment="1" applyFont="1">
      <alignment horizontal="center" readingOrder="0"/>
    </xf>
    <xf borderId="10" fillId="3" fontId="2" numFmtId="0" xfId="0" applyAlignment="1" applyBorder="1" applyFont="1">
      <alignment readingOrder="0"/>
    </xf>
    <xf borderId="16" fillId="3" fontId="3" numFmtId="0" xfId="0" applyBorder="1" applyFont="1"/>
    <xf borderId="19" fillId="0" fontId="1" numFmtId="0" xfId="0" applyAlignment="1" applyBorder="1" applyFont="1">
      <alignment horizontal="center" readingOrder="0"/>
    </xf>
    <xf borderId="17" fillId="15" fontId="1" numFmtId="0" xfId="0" applyAlignment="1" applyBorder="1" applyFill="1" applyFont="1">
      <alignment horizontal="center" readingOrder="0"/>
    </xf>
    <xf borderId="10" fillId="15" fontId="2" numFmtId="0" xfId="0" applyAlignment="1" applyBorder="1" applyFont="1">
      <alignment horizontal="center"/>
    </xf>
    <xf borderId="16" fillId="15" fontId="3" numFmtId="0" xfId="0" applyBorder="1" applyFont="1"/>
    <xf borderId="0" fillId="0" fontId="1" numFmtId="0" xfId="0" applyFont="1"/>
    <xf borderId="0" fillId="16" fontId="4" numFmtId="0" xfId="0" applyAlignment="1" applyFill="1" applyFont="1">
      <alignment horizontal="center" readingOrder="0"/>
    </xf>
    <xf borderId="10" fillId="16" fontId="5" numFmtId="0" xfId="0" applyAlignment="1" applyBorder="1" applyFont="1">
      <alignment horizontal="center" readingOrder="0"/>
    </xf>
    <xf borderId="17" fillId="17" fontId="2" numFmtId="0" xfId="0" applyAlignment="1" applyBorder="1" applyFill="1" applyFont="1">
      <alignment horizontal="center" readingOrder="0"/>
    </xf>
    <xf borderId="10" fillId="17" fontId="1" numFmtId="0" xfId="0" applyAlignment="1" applyBorder="1" applyFont="1">
      <alignment readingOrder="0"/>
    </xf>
    <xf borderId="16" fillId="17" fontId="3" numFmtId="0" xfId="0" applyBorder="1" applyFont="1"/>
    <xf borderId="10" fillId="3" fontId="1" numFmtId="0" xfId="0" applyAlignment="1" applyBorder="1" applyFont="1">
      <alignment horizontal="center"/>
    </xf>
    <xf borderId="17" fillId="18" fontId="1" numFmtId="0" xfId="0" applyAlignment="1" applyBorder="1" applyFill="1" applyFont="1">
      <alignment readingOrder="0"/>
    </xf>
    <xf borderId="17" fillId="18" fontId="1" numFmtId="0" xfId="0" applyAlignment="1" applyBorder="1" applyFont="1">
      <alignment horizontal="center" readingOrder="0"/>
    </xf>
    <xf borderId="10" fillId="18" fontId="1" numFmtId="0" xfId="0" applyAlignment="1" applyBorder="1" applyFont="1">
      <alignment readingOrder="0"/>
    </xf>
    <xf borderId="16" fillId="18" fontId="3" numFmtId="0" xfId="0" applyBorder="1" applyFont="1"/>
    <xf borderId="0" fillId="5" fontId="4" numFmtId="0" xfId="0" applyAlignment="1" applyFont="1">
      <alignment horizontal="center" readingOrder="0"/>
    </xf>
    <xf borderId="0" fillId="0" fontId="2" numFmtId="0" xfId="0" applyFont="1"/>
    <xf borderId="10" fillId="13" fontId="5" numFmtId="0" xfId="0" applyAlignment="1" applyBorder="1" applyFont="1">
      <alignment horizontal="center" readingOrder="0"/>
    </xf>
    <xf borderId="10" fillId="19" fontId="2" numFmtId="0" xfId="0" applyAlignment="1" applyBorder="1" applyFill="1" applyFont="1">
      <alignment horizontal="center" readingOrder="0"/>
    </xf>
    <xf borderId="17" fillId="19" fontId="2" numFmtId="0" xfId="0" applyAlignment="1" applyBorder="1" applyFont="1">
      <alignment horizontal="center" readingOrder="0"/>
    </xf>
    <xf borderId="10" fillId="20" fontId="4" numFmtId="0" xfId="0" applyAlignment="1" applyBorder="1" applyFill="1" applyFont="1">
      <alignment horizontal="center" readingOrder="0"/>
    </xf>
    <xf borderId="10" fillId="20" fontId="5" numFmtId="0" xfId="0" applyAlignment="1" applyBorder="1" applyFont="1">
      <alignment horizontal="center" readingOrder="0"/>
    </xf>
    <xf borderId="17" fillId="0" fontId="1" numFmtId="2" xfId="0" applyAlignment="1" applyBorder="1" applyFont="1" applyNumberFormat="1">
      <alignment horizontal="center" readingOrder="0"/>
    </xf>
    <xf borderId="17" fillId="0" fontId="1" numFmtId="2" xfId="0" applyAlignment="1" applyBorder="1" applyFont="1" applyNumberFormat="1">
      <alignment horizontal="center"/>
    </xf>
    <xf borderId="17" fillId="0" fontId="1" numFmtId="9" xfId="0" applyAlignment="1" applyBorder="1" applyFont="1" applyNumberFormat="1">
      <alignment horizontal="center"/>
    </xf>
    <xf borderId="17" fillId="0" fontId="1" numFmtId="1" xfId="0" applyAlignment="1" applyBorder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12" fontId="4" numFmtId="0" xfId="0" applyAlignment="1" applyFont="1">
      <alignment horizontal="center" readingOrder="0"/>
    </xf>
    <xf borderId="17" fillId="21" fontId="2" numFmtId="0" xfId="0" applyAlignment="1" applyBorder="1" applyFill="1" applyFont="1">
      <alignment horizontal="center" readingOrder="0"/>
    </xf>
    <xf borderId="17" fillId="0" fontId="1" numFmtId="9" xfId="0" applyAlignment="1" applyBorder="1" applyFont="1" applyNumberFormat="1">
      <alignment horizontal="center" readingOrder="0"/>
    </xf>
    <xf borderId="10" fillId="22" fontId="2" numFmtId="0" xfId="0" applyAlignment="1" applyBorder="1" applyFill="1" applyFont="1">
      <alignment readingOrder="0"/>
    </xf>
    <xf borderId="16" fillId="21" fontId="3" numFmtId="0" xfId="0" applyBorder="1" applyFont="1"/>
    <xf borderId="17" fillId="22" fontId="1" numFmtId="0" xfId="0" applyBorder="1" applyFont="1"/>
    <xf borderId="10" fillId="3" fontId="1" numFmtId="0" xfId="0" applyAlignment="1" applyBorder="1" applyFont="1">
      <alignment readingOrder="0"/>
    </xf>
    <xf borderId="17" fillId="3" fontId="1" numFmtId="0" xfId="0" applyBorder="1" applyFont="1"/>
    <xf borderId="10" fillId="22" fontId="1" numFmtId="0" xfId="0" applyAlignment="1" applyBorder="1" applyFont="1">
      <alignment readingOrder="0"/>
    </xf>
    <xf borderId="16" fillId="22" fontId="3" numFmtId="0" xfId="0" applyBorder="1" applyFont="1"/>
    <xf borderId="10" fillId="16" fontId="4" numFmtId="0" xfId="0" applyAlignment="1" applyBorder="1" applyFont="1">
      <alignment horizontal="center" readingOrder="0"/>
    </xf>
    <xf borderId="11" fillId="17" fontId="3" numFmtId="0" xfId="0" applyBorder="1" applyFont="1"/>
    <xf borderId="0" fillId="7" fontId="1" numFmtId="0" xfId="0" applyFont="1"/>
    <xf borderId="17" fillId="18" fontId="1" numFmtId="168" xfId="0" applyAlignment="1" applyBorder="1" applyFont="1" applyNumberFormat="1">
      <alignment horizontal="center" readingOrder="0"/>
    </xf>
    <xf borderId="10" fillId="18" fontId="2" numFmtId="0" xfId="0" applyAlignment="1" applyBorder="1" applyFont="1">
      <alignment horizontal="center" readingOrder="0"/>
    </xf>
    <xf borderId="11" fillId="3" fontId="3" numFmtId="0" xfId="0" applyBorder="1" applyFont="1"/>
    <xf borderId="10" fillId="7" fontId="1" numFmtId="168" xfId="0" applyAlignment="1" applyBorder="1" applyFont="1" applyNumberFormat="1">
      <alignment horizontal="center"/>
    </xf>
    <xf borderId="11" fillId="18" fontId="3" numFmtId="0" xfId="0" applyBorder="1" applyFont="1"/>
    <xf borderId="10" fillId="7" fontId="1" numFmtId="0" xfId="0" applyAlignment="1" applyBorder="1" applyFont="1">
      <alignment horizontal="center"/>
    </xf>
    <xf borderId="10" fillId="17" fontId="2" numFmtId="0" xfId="0" applyAlignment="1" applyBorder="1" applyFont="1">
      <alignment horizontal="center" readingOrder="0"/>
    </xf>
    <xf borderId="10" fillId="0" fontId="1" numFmtId="0" xfId="0" applyAlignment="1" applyBorder="1" applyFont="1">
      <alignment horizontal="center"/>
    </xf>
    <xf borderId="17" fillId="3" fontId="2" numFmtId="0" xfId="0" applyAlignment="1" applyBorder="1" applyFont="1">
      <alignment horizontal="center" readingOrder="0"/>
    </xf>
    <xf borderId="17" fillId="3" fontId="2" numFmtId="168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10" fillId="23" fontId="2" numFmtId="0" xfId="0" applyAlignment="1" applyBorder="1" applyFill="1" applyFont="1">
      <alignment horizontal="center" readingOrder="0"/>
    </xf>
    <xf borderId="0" fillId="3" fontId="6" numFmtId="0" xfId="0" applyAlignment="1" applyFont="1">
      <alignment horizontal="center" vertical="bottom"/>
    </xf>
    <xf borderId="17" fillId="7" fontId="7" numFmtId="0" xfId="0" applyAlignment="1" applyBorder="1" applyFont="1">
      <alignment horizontal="center" readingOrder="0" vertical="bottom"/>
    </xf>
    <xf borderId="17" fillId="7" fontId="8" numFmtId="0" xfId="0" applyAlignment="1" applyBorder="1" applyFont="1">
      <alignment horizontal="center" vertical="bottom"/>
    </xf>
    <xf borderId="0" fillId="3" fontId="9" numFmtId="0" xfId="0" applyAlignment="1" applyFont="1">
      <alignment horizontal="center" vertical="bottom"/>
    </xf>
    <xf borderId="17" fillId="24" fontId="10" numFmtId="0" xfId="0" applyAlignment="1" applyBorder="1" applyFill="1" applyFont="1">
      <alignment horizontal="center" readingOrder="0"/>
    </xf>
    <xf borderId="0" fillId="7" fontId="9" numFmtId="0" xfId="0" applyAlignment="1" applyFont="1">
      <alignment horizontal="center" readingOrder="0"/>
    </xf>
    <xf borderId="17" fillId="7" fontId="10" numFmtId="0" xfId="0" applyAlignment="1" applyBorder="1" applyFont="1">
      <alignment vertical="bottom"/>
    </xf>
    <xf borderId="17" fillId="7" fontId="8" numFmtId="0" xfId="0" applyAlignment="1" applyBorder="1" applyFont="1">
      <alignment horizontal="center" readingOrder="0"/>
    </xf>
    <xf borderId="10" fillId="25" fontId="4" numFmtId="0" xfId="0" applyAlignment="1" applyBorder="1" applyFill="1" applyFont="1">
      <alignment horizontal="center" readingOrder="0"/>
    </xf>
    <xf borderId="22" fillId="10" fontId="2" numFmtId="0" xfId="0" applyAlignment="1" applyBorder="1" applyFont="1">
      <alignment horizontal="center" readingOrder="0"/>
    </xf>
    <xf borderId="23" fillId="10" fontId="3" numFmtId="0" xfId="0" applyBorder="1" applyFont="1"/>
    <xf borderId="24" fillId="10" fontId="2" numFmtId="0" xfId="0" applyAlignment="1" applyBorder="1" applyFont="1">
      <alignment horizontal="center" readingOrder="0"/>
    </xf>
    <xf borderId="25" fillId="3" fontId="1" numFmtId="0" xfId="0" applyAlignment="1" applyBorder="1" applyFont="1">
      <alignment readingOrder="0"/>
    </xf>
    <xf borderId="23" fillId="3" fontId="1" numFmtId="0" xfId="0" applyAlignment="1" applyBorder="1" applyFont="1">
      <alignment readingOrder="0"/>
    </xf>
    <xf borderId="22" fillId="3" fontId="1" numFmtId="0" xfId="0" applyAlignment="1" applyBorder="1" applyFont="1">
      <alignment readingOrder="0"/>
    </xf>
    <xf borderId="23" fillId="3" fontId="3" numFmtId="0" xfId="0" applyBorder="1" applyFont="1"/>
    <xf borderId="24" fillId="3" fontId="1" numFmtId="0" xfId="0" applyAlignment="1" applyBorder="1" applyFont="1">
      <alignment horizontal="center" readingOrder="0"/>
    </xf>
    <xf borderId="24" fillId="3" fontId="1" numFmtId="168" xfId="0" applyAlignment="1" applyBorder="1" applyFont="1" applyNumberFormat="1">
      <alignment horizontal="center" readingOrder="0"/>
    </xf>
    <xf borderId="25" fillId="11" fontId="1" numFmtId="0" xfId="0" applyAlignment="1" applyBorder="1" applyFont="1">
      <alignment readingOrder="0"/>
    </xf>
    <xf borderId="26" fillId="11" fontId="1" numFmtId="0" xfId="0" applyAlignment="1" applyBorder="1" applyFont="1">
      <alignment readingOrder="0"/>
    </xf>
    <xf borderId="18" fillId="11" fontId="1" numFmtId="0" xfId="0" applyAlignment="1" applyBorder="1" applyFont="1">
      <alignment readingOrder="0"/>
    </xf>
    <xf borderId="26" fillId="11" fontId="3" numFmtId="0" xfId="0" applyBorder="1" applyFont="1"/>
    <xf borderId="25" fillId="11" fontId="1" numFmtId="0" xfId="0" applyAlignment="1" applyBorder="1" applyFont="1">
      <alignment horizontal="center" readingOrder="0"/>
    </xf>
    <xf borderId="25" fillId="11" fontId="1" numFmtId="168" xfId="0" applyAlignment="1" applyBorder="1" applyFont="1" applyNumberFormat="1">
      <alignment horizontal="center" readingOrder="0"/>
    </xf>
    <xf borderId="18" fillId="3" fontId="1" numFmtId="0" xfId="0" applyAlignment="1" applyBorder="1" applyFont="1">
      <alignment readingOrder="0"/>
    </xf>
    <xf borderId="26" fillId="3" fontId="3" numFmtId="0" xfId="0" applyBorder="1" applyFont="1"/>
    <xf borderId="25" fillId="3" fontId="1" numFmtId="0" xfId="0" applyAlignment="1" applyBorder="1" applyFont="1">
      <alignment horizontal="center" readingOrder="0"/>
    </xf>
    <xf borderId="25" fillId="3" fontId="1" numFmtId="168" xfId="0" applyAlignment="1" applyBorder="1" applyFont="1" applyNumberFormat="1">
      <alignment horizontal="center" readingOrder="0"/>
    </xf>
    <xf borderId="0" fillId="3" fontId="1" numFmtId="0" xfId="0" applyAlignment="1" applyFont="1">
      <alignment readingOrder="0"/>
    </xf>
    <xf borderId="26" fillId="3" fontId="1" numFmtId="0" xfId="0" applyAlignment="1" applyBorder="1" applyFont="1">
      <alignment readingOrder="0"/>
    </xf>
    <xf borderId="0" fillId="11" fontId="1" numFmtId="0" xfId="0" applyAlignment="1" applyFont="1">
      <alignment readingOrder="0"/>
    </xf>
    <xf borderId="19" fillId="11" fontId="1" numFmtId="0" xfId="0" applyAlignment="1" applyBorder="1" applyFont="1">
      <alignment readingOrder="0"/>
    </xf>
    <xf borderId="21" fillId="11" fontId="1" numFmtId="0" xfId="0" applyAlignment="1" applyBorder="1" applyFont="1">
      <alignment readingOrder="0"/>
    </xf>
    <xf borderId="20" fillId="11" fontId="1" numFmtId="0" xfId="0" applyAlignment="1" applyBorder="1" applyFont="1">
      <alignment readingOrder="0"/>
    </xf>
    <xf borderId="21" fillId="11" fontId="3" numFmtId="0" xfId="0" applyBorder="1" applyFont="1"/>
    <xf borderId="19" fillId="11" fontId="1" numFmtId="0" xfId="0" applyAlignment="1" applyBorder="1" applyFont="1">
      <alignment horizontal="center" readingOrder="0"/>
    </xf>
    <xf borderId="19" fillId="11" fontId="1" numFmtId="168" xfId="0" applyAlignment="1" applyBorder="1" applyFont="1" applyNumberFormat="1">
      <alignment horizontal="center" readingOrder="0"/>
    </xf>
    <xf borderId="17" fillId="26" fontId="2" numFmtId="0" xfId="0" applyAlignment="1" applyBorder="1" applyFill="1" applyFont="1">
      <alignment horizontal="center" readingOrder="0"/>
    </xf>
    <xf borderId="11" fillId="22" fontId="3" numFmtId="0" xfId="0" applyBorder="1" applyFont="1"/>
    <xf borderId="17" fillId="22" fontId="1" numFmtId="0" xfId="0" applyAlignment="1" applyBorder="1" applyFont="1">
      <alignment horizontal="center"/>
    </xf>
    <xf borderId="10" fillId="3" fontId="1" numFmtId="168" xfId="0" applyAlignment="1" applyBorder="1" applyFont="1" applyNumberFormat="1">
      <alignment horizontal="center" readingOrder="0"/>
    </xf>
    <xf borderId="10" fillId="3" fontId="1" numFmtId="0" xfId="0" applyAlignment="1" applyBorder="1" applyFont="1">
      <alignment horizontal="center" readingOrder="0"/>
    </xf>
    <xf borderId="10" fillId="3" fontId="1" numFmtId="10" xfId="0" applyAlignment="1" applyBorder="1" applyFont="1" applyNumberFormat="1">
      <alignment horizontal="center" readingOrder="0"/>
    </xf>
    <xf borderId="10" fillId="26" fontId="2" numFmtId="0" xfId="0" applyAlignment="1" applyBorder="1" applyFont="1">
      <alignment horizontal="center" readingOrder="0"/>
    </xf>
    <xf borderId="17" fillId="0" fontId="1" numFmtId="0" xfId="0" applyAlignment="1" applyBorder="1" applyFont="1">
      <alignment readingOrder="0"/>
    </xf>
    <xf borderId="17" fillId="22" fontId="1" numFmtId="0" xfId="0" applyAlignment="1" applyBorder="1" applyFont="1">
      <alignment readingOrder="0"/>
    </xf>
    <xf borderId="17" fillId="22" fontId="1" numFmtId="168" xfId="0" applyAlignment="1" applyBorder="1" applyFont="1" applyNumberFormat="1">
      <alignment horizontal="center" readingOrder="0"/>
    </xf>
    <xf borderId="17" fillId="22" fontId="1" numFmtId="10" xfId="0" applyAlignment="1" applyBorder="1" applyFont="1" applyNumberFormat="1">
      <alignment horizontal="center" readingOrder="0"/>
    </xf>
    <xf borderId="17" fillId="22" fontId="1" numFmtId="0" xfId="0" applyAlignment="1" applyBorder="1" applyFont="1">
      <alignment horizontal="center" readingOrder="0"/>
    </xf>
    <xf borderId="0" fillId="2" fontId="11" numFmtId="0" xfId="0" applyAlignment="1" applyFont="1">
      <alignment horizontal="center" vertical="bottom"/>
    </xf>
    <xf borderId="17" fillId="2" fontId="11" numFmtId="2" xfId="0" applyAlignment="1" applyBorder="1" applyFont="1" applyNumberFormat="1">
      <alignment horizontal="center" vertical="bottom"/>
    </xf>
    <xf borderId="17" fillId="3" fontId="12" numFmtId="0" xfId="0" applyAlignment="1" applyBorder="1" applyFont="1">
      <alignment horizontal="center" vertical="bottom"/>
    </xf>
    <xf borderId="17" fillId="3" fontId="12" numFmtId="1" xfId="0" applyAlignment="1" applyBorder="1" applyFont="1" applyNumberFormat="1">
      <alignment horizontal="center" vertical="bottom"/>
    </xf>
    <xf borderId="17" fillId="3" fontId="12" numFmtId="2" xfId="0" applyAlignment="1" applyBorder="1" applyFont="1" applyNumberFormat="1">
      <alignment horizontal="center" vertical="bottom"/>
    </xf>
    <xf borderId="17" fillId="4" fontId="12" numFmtId="0" xfId="0" applyAlignment="1" applyBorder="1" applyFont="1">
      <alignment horizontal="center" vertical="bottom"/>
    </xf>
    <xf borderId="17" fillId="4" fontId="12" numFmtId="1" xfId="0" applyAlignment="1" applyBorder="1" applyFont="1" applyNumberFormat="1">
      <alignment horizontal="center" vertical="bottom"/>
    </xf>
    <xf borderId="17" fillId="4" fontId="12" numFmtId="2" xfId="0" applyAlignment="1" applyBorder="1" applyFont="1" applyNumberFormat="1">
      <alignment horizontal="center" vertical="bottom"/>
    </xf>
    <xf borderId="10" fillId="20" fontId="13" numFmtId="0" xfId="0" applyAlignment="1" applyBorder="1" applyFont="1">
      <alignment horizontal="center" readingOrder="0" vertical="bottom"/>
    </xf>
    <xf borderId="10" fillId="20" fontId="14" numFmtId="0" xfId="0" applyAlignment="1" applyBorder="1" applyFont="1">
      <alignment horizontal="center" readingOrder="0" vertical="bottom"/>
    </xf>
    <xf borderId="11" fillId="20" fontId="13" numFmtId="0" xfId="0" applyAlignment="1" applyBorder="1" applyFont="1">
      <alignment horizontal="center" readingOrder="0" vertical="bottom"/>
    </xf>
    <xf borderId="16" fillId="20" fontId="13" numFmtId="0" xfId="0" applyAlignment="1" applyBorder="1" applyFont="1">
      <alignment horizontal="center" readingOrder="0" vertical="bottom"/>
    </xf>
    <xf borderId="0" fillId="0" fontId="12" numFmtId="0" xfId="0" applyAlignment="1" applyFont="1">
      <alignment vertical="bottom"/>
    </xf>
    <xf borderId="17" fillId="0" fontId="11" numFmtId="0" xfId="0" applyAlignment="1" applyBorder="1" applyFont="1">
      <alignment horizontal="center" readingOrder="0" vertical="bottom"/>
    </xf>
    <xf borderId="17" fillId="23" fontId="11" numFmtId="0" xfId="0" applyAlignment="1" applyBorder="1" applyFont="1">
      <alignment horizontal="center" readingOrder="0" vertical="bottom"/>
    </xf>
    <xf borderId="17" fillId="0" fontId="12" numFmtId="0" xfId="0" applyAlignment="1" applyBorder="1" applyFont="1">
      <alignment horizontal="center" vertical="bottom"/>
    </xf>
    <xf borderId="10" fillId="0" fontId="12" numFmtId="0" xfId="0" applyAlignment="1" applyBorder="1" applyFont="1">
      <alignment horizontal="center" vertical="bottom"/>
    </xf>
    <xf borderId="18" fillId="0" fontId="12" numFmtId="0" xfId="0" applyAlignment="1" applyBorder="1" applyFont="1">
      <alignment vertical="bottom"/>
    </xf>
    <xf borderId="0" fillId="3" fontId="12" numFmtId="0" xfId="0" applyAlignment="1" applyFont="1">
      <alignment vertical="bottom"/>
    </xf>
    <xf borderId="17" fillId="0" fontId="12" numFmtId="0" xfId="0" applyAlignment="1" applyBorder="1" applyFont="1">
      <alignment horizontal="center" readingOrder="0" vertical="bottom"/>
    </xf>
    <xf borderId="17" fillId="24" fontId="12" numFmtId="0" xfId="0" applyAlignment="1" applyBorder="1" applyFont="1">
      <alignment vertical="bottom"/>
    </xf>
    <xf borderId="17" fillId="3" fontId="12" numFmtId="0" xfId="0" applyAlignment="1" applyBorder="1" applyFont="1">
      <alignment vertical="bottom"/>
    </xf>
    <xf borderId="22" fillId="27" fontId="13" numFmtId="0" xfId="0" applyAlignment="1" applyBorder="1" applyFill="1" applyFont="1">
      <alignment horizontal="center" readingOrder="0" vertical="bottom"/>
    </xf>
    <xf borderId="27" fillId="27" fontId="13" numFmtId="0" xfId="0" applyAlignment="1" applyBorder="1" applyFont="1">
      <alignment horizontal="center" readingOrder="0" vertical="bottom"/>
    </xf>
    <xf borderId="27" fillId="0" fontId="3" numFmtId="0" xfId="0" applyBorder="1" applyFont="1"/>
    <xf borderId="28" fillId="0" fontId="3" numFmtId="0" xfId="0" applyBorder="1" applyFont="1"/>
    <xf borderId="29" fillId="28" fontId="11" numFmtId="0" xfId="0" applyAlignment="1" applyBorder="1" applyFill="1" applyFont="1">
      <alignment readingOrder="0" vertical="center"/>
    </xf>
    <xf borderId="0" fillId="28" fontId="11" numFmtId="0" xfId="0" applyAlignment="1" applyFont="1">
      <alignment horizontal="center" readingOrder="0" vertical="center"/>
    </xf>
    <xf borderId="30" fillId="0" fontId="3" numFmtId="0" xfId="0" applyBorder="1" applyFont="1"/>
    <xf borderId="31" fillId="26" fontId="11" numFmtId="0" xfId="0" applyAlignment="1" applyBorder="1" applyFont="1">
      <alignment horizontal="center" readingOrder="0" vertical="center"/>
    </xf>
    <xf borderId="32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35" fillId="0" fontId="3" numFmtId="0" xfId="0" applyBorder="1" applyFont="1"/>
    <xf borderId="36" fillId="0" fontId="12" numFmtId="0" xfId="0" applyAlignment="1" applyBorder="1" applyFont="1">
      <alignment readingOrder="0" vertical="bottom"/>
    </xf>
    <xf borderId="37" fillId="0" fontId="12" numFmtId="0" xfId="0" applyAlignment="1" applyBorder="1" applyFont="1">
      <alignment horizontal="center" readingOrder="0" vertical="bottom"/>
    </xf>
    <xf borderId="38" fillId="29" fontId="11" numFmtId="0" xfId="0" applyAlignment="1" applyBorder="1" applyFill="1" applyFont="1">
      <alignment horizontal="center" readingOrder="0" vertical="bottom"/>
    </xf>
    <xf borderId="39" fillId="29" fontId="11" numFmtId="0" xfId="0" applyAlignment="1" applyBorder="1" applyFont="1">
      <alignment horizontal="center" readingOrder="0" vertical="bottom"/>
    </xf>
    <xf borderId="40" fillId="0" fontId="3" numFmtId="0" xfId="0" applyBorder="1" applyFont="1"/>
    <xf borderId="41" fillId="29" fontId="11" numFmtId="0" xfId="0" applyAlignment="1" applyBorder="1" applyFont="1">
      <alignment horizontal="center" readingOrder="0" vertical="bottom"/>
    </xf>
    <xf borderId="42" fillId="29" fontId="11" numFmtId="0" xfId="0" applyAlignment="1" applyBorder="1" applyFont="1">
      <alignment horizontal="center" readingOrder="0" vertical="bottom"/>
    </xf>
    <xf borderId="3" fillId="22" fontId="12" numFmtId="0" xfId="0" applyAlignment="1" applyBorder="1" applyFont="1">
      <alignment readingOrder="0" vertical="bottom"/>
    </xf>
    <xf borderId="4" fillId="22" fontId="12" numFmtId="0" xfId="0" applyAlignment="1" applyBorder="1" applyFont="1">
      <alignment horizontal="center" readingOrder="0" vertical="bottom"/>
    </xf>
    <xf borderId="43" fillId="3" fontId="1" numFmtId="0" xfId="0" applyAlignment="1" applyBorder="1" applyFont="1">
      <alignment readingOrder="0"/>
    </xf>
    <xf borderId="44" fillId="3" fontId="12" numFmtId="169" xfId="0" applyAlignment="1" applyBorder="1" applyFont="1" applyNumberFormat="1">
      <alignment horizontal="center" readingOrder="0" vertical="bottom"/>
    </xf>
    <xf borderId="45" fillId="3" fontId="3" numFmtId="0" xfId="0" applyBorder="1" applyFont="1"/>
    <xf borderId="46" fillId="3" fontId="12" numFmtId="169" xfId="0" applyAlignment="1" applyBorder="1" applyFont="1" applyNumberFormat="1">
      <alignment horizontal="center" readingOrder="0" vertical="bottom"/>
    </xf>
    <xf borderId="47" fillId="3" fontId="12" numFmtId="169" xfId="0" applyAlignment="1" applyBorder="1" applyFont="1" applyNumberFormat="1">
      <alignment horizontal="center" readingOrder="0" vertical="bottom"/>
    </xf>
    <xf borderId="5" fillId="0" fontId="12" numFmtId="0" xfId="0" applyAlignment="1" applyBorder="1" applyFont="1">
      <alignment readingOrder="0" vertical="bottom"/>
    </xf>
    <xf borderId="6" fillId="0" fontId="12" numFmtId="0" xfId="0" applyAlignment="1" applyBorder="1" applyFont="1">
      <alignment horizontal="center" readingOrder="0" vertical="bottom"/>
    </xf>
    <xf borderId="48" fillId="22" fontId="1" numFmtId="0" xfId="0" applyAlignment="1" applyBorder="1" applyFont="1">
      <alignment readingOrder="0"/>
    </xf>
    <xf borderId="0" fillId="22" fontId="12" numFmtId="169" xfId="0" applyAlignment="1" applyFont="1" applyNumberFormat="1">
      <alignment horizontal="center" readingOrder="0" vertical="bottom"/>
    </xf>
    <xf borderId="26" fillId="22" fontId="3" numFmtId="0" xfId="0" applyBorder="1" applyFont="1"/>
    <xf borderId="25" fillId="22" fontId="12" numFmtId="169" xfId="0" applyAlignment="1" applyBorder="1" applyFont="1" applyNumberFormat="1">
      <alignment horizontal="center" readingOrder="0" vertical="bottom"/>
    </xf>
    <xf borderId="49" fillId="22" fontId="12" numFmtId="169" xfId="0" applyAlignment="1" applyBorder="1" applyFont="1" applyNumberFormat="1">
      <alignment horizontal="center" readingOrder="0" vertical="bottom"/>
    </xf>
    <xf borderId="48" fillId="3" fontId="1" numFmtId="0" xfId="0" applyAlignment="1" applyBorder="1" applyFont="1">
      <alignment readingOrder="0"/>
    </xf>
    <xf borderId="0" fillId="3" fontId="12" numFmtId="169" xfId="0" applyAlignment="1" applyFont="1" applyNumberFormat="1">
      <alignment horizontal="center" readingOrder="0" vertical="bottom"/>
    </xf>
    <xf borderId="25" fillId="3" fontId="12" numFmtId="169" xfId="0" applyAlignment="1" applyBorder="1" applyFont="1" applyNumberFormat="1">
      <alignment horizontal="center" readingOrder="0" vertical="bottom"/>
    </xf>
    <xf borderId="49" fillId="3" fontId="12" numFmtId="169" xfId="0" applyAlignment="1" applyBorder="1" applyFont="1" applyNumberFormat="1">
      <alignment horizontal="center" readingOrder="0" vertical="bottom"/>
    </xf>
    <xf borderId="50" fillId="22" fontId="1" numFmtId="0" xfId="0" applyAlignment="1" applyBorder="1" applyFont="1">
      <alignment readingOrder="0"/>
    </xf>
    <xf borderId="51" fillId="22" fontId="12" numFmtId="169" xfId="0" applyAlignment="1" applyBorder="1" applyFont="1" applyNumberFormat="1">
      <alignment horizontal="center" readingOrder="0" vertical="bottom"/>
    </xf>
    <xf borderId="52" fillId="22" fontId="3" numFmtId="0" xfId="0" applyBorder="1" applyFont="1"/>
    <xf borderId="53" fillId="22" fontId="12" numFmtId="169" xfId="0" applyAlignment="1" applyBorder="1" applyFont="1" applyNumberFormat="1">
      <alignment horizontal="center" readingOrder="0" vertical="bottom"/>
    </xf>
    <xf borderId="54" fillId="22" fontId="12" numFmtId="169" xfId="0" applyAlignment="1" applyBorder="1" applyFont="1" applyNumberFormat="1">
      <alignment horizontal="center" readingOrder="0" vertical="bottom"/>
    </xf>
    <xf borderId="0" fillId="30" fontId="13" numFmtId="0" xfId="0" applyAlignment="1" applyFill="1" applyFont="1">
      <alignment horizontal="center" readingOrder="0" vertical="bottom"/>
    </xf>
    <xf borderId="0" fillId="30" fontId="14" numFmtId="0" xfId="0" applyAlignment="1" applyFont="1">
      <alignment horizontal="center" readingOrder="0" vertical="bottom"/>
    </xf>
    <xf borderId="0" fillId="0" fontId="12" numFmtId="0" xfId="0" applyAlignment="1" applyFont="1">
      <alignment readingOrder="0" vertical="bottom"/>
    </xf>
    <xf borderId="17" fillId="0" fontId="12" numFmtId="0" xfId="0" applyAlignment="1" applyBorder="1" applyFont="1">
      <alignment horizontal="center" vertical="bottom"/>
    </xf>
    <xf borderId="17" fillId="0" fontId="12" numFmtId="168" xfId="0" applyAlignment="1" applyBorder="1" applyFont="1" applyNumberFormat="1">
      <alignment horizontal="center" readingOrder="0" vertical="bottom"/>
    </xf>
    <xf borderId="10" fillId="31" fontId="11" numFmtId="0" xfId="0" applyAlignment="1" applyBorder="1" applyFill="1" applyFont="1">
      <alignment horizontal="center" readingOrder="0" vertical="bottom"/>
    </xf>
    <xf borderId="16" fillId="31" fontId="3" numFmtId="0" xfId="0" applyBorder="1" applyFont="1"/>
    <xf borderId="0" fillId="0" fontId="11" numFmtId="0" xfId="0" applyAlignment="1" applyFont="1">
      <alignment horizontal="center" readingOrder="0" vertical="bottom"/>
    </xf>
    <xf borderId="19" fillId="3" fontId="12" numFmtId="0" xfId="0" applyAlignment="1" applyBorder="1" applyFont="1">
      <alignment readingOrder="0" vertical="bottom"/>
    </xf>
    <xf borderId="17" fillId="3" fontId="12" numFmtId="0" xfId="0" applyAlignment="1" applyBorder="1" applyFont="1">
      <alignment horizontal="center" readingOrder="0" vertical="bottom"/>
    </xf>
    <xf borderId="17" fillId="32" fontId="12" numFmtId="0" xfId="0" applyAlignment="1" applyBorder="1" applyFill="1" applyFont="1">
      <alignment readingOrder="0" vertical="bottom"/>
    </xf>
    <xf borderId="17" fillId="32" fontId="12" numFmtId="0" xfId="0" applyAlignment="1" applyBorder="1" applyFont="1">
      <alignment horizontal="center" readingOrder="0" vertical="bottom"/>
    </xf>
    <xf borderId="17" fillId="3" fontId="12" numFmtId="0" xfId="0" applyAlignment="1" applyBorder="1" applyFont="1">
      <alignment readingOrder="0" vertical="bottom"/>
    </xf>
    <xf borderId="17" fillId="0" fontId="11" numFmtId="0" xfId="0" applyAlignment="1" applyBorder="1" applyFont="1">
      <alignment readingOrder="0" vertical="bottom"/>
    </xf>
    <xf borderId="17" fillId="10" fontId="11" numFmtId="0" xfId="0" applyAlignment="1" applyBorder="1" applyFont="1">
      <alignment horizontal="center" readingOrder="0" vertical="bottom"/>
    </xf>
    <xf borderId="17" fillId="0" fontId="12" numFmtId="0" xfId="0" applyAlignment="1" applyBorder="1" applyFont="1">
      <alignment vertical="bottom"/>
    </xf>
    <xf borderId="0" fillId="3" fontId="12" numFmtId="0" xfId="0" applyAlignment="1" applyFont="1">
      <alignment vertical="bottom"/>
    </xf>
    <xf borderId="0" fillId="3" fontId="12" numFmtId="0" xfId="0" applyAlignment="1" applyFont="1">
      <alignment horizontal="center" vertical="bottom"/>
    </xf>
    <xf borderId="17" fillId="0" fontId="11" numFmtId="0" xfId="0" applyAlignment="1" applyBorder="1" applyFont="1">
      <alignment horizontal="center" vertical="bottom"/>
    </xf>
    <xf borderId="17" fillId="11" fontId="12" numFmtId="0" xfId="0" applyAlignment="1" applyBorder="1" applyFont="1">
      <alignment vertical="bottom"/>
    </xf>
    <xf borderId="17" fillId="11" fontId="12" numFmtId="0" xfId="0" applyAlignment="1" applyBorder="1" applyFont="1">
      <alignment horizontal="center" vertical="bottom"/>
    </xf>
    <xf borderId="17" fillId="3" fontId="12" numFmtId="0" xfId="0" applyAlignment="1" applyBorder="1" applyFont="1">
      <alignment vertical="bottom"/>
    </xf>
    <xf borderId="17" fillId="3" fontId="12" numFmtId="0" xfId="0" applyAlignment="1" applyBorder="1" applyFont="1">
      <alignment horizontal="center" vertical="bottom"/>
    </xf>
    <xf borderId="17" fillId="7" fontId="2" numFmtId="0" xfId="0" applyAlignment="1" applyBorder="1" applyFont="1">
      <alignment horizontal="center" readingOrder="0"/>
    </xf>
    <xf borderId="17" fillId="7" fontId="2" numFmtId="1" xfId="0" applyAlignment="1" applyBorder="1" applyFont="1" applyNumberFormat="1">
      <alignment horizontal="center" readingOrder="0"/>
    </xf>
    <xf borderId="17" fillId="7" fontId="2" numFmtId="2" xfId="0" applyAlignment="1" applyBorder="1" applyFont="1" applyNumberFormat="1">
      <alignment horizontal="center" readingOrder="0"/>
    </xf>
    <xf borderId="25" fillId="7" fontId="1" numFmtId="0" xfId="0" applyAlignment="1" applyBorder="1" applyFont="1">
      <alignment horizontal="center" readingOrder="0"/>
    </xf>
    <xf borderId="25" fillId="7" fontId="1" numFmtId="165" xfId="0" applyAlignment="1" applyBorder="1" applyFont="1" applyNumberFormat="1">
      <alignment horizontal="center" readingOrder="0"/>
    </xf>
    <xf borderId="25" fillId="7" fontId="1" numFmtId="168" xfId="0" applyAlignment="1" applyBorder="1" applyFont="1" applyNumberFormat="1">
      <alignment horizontal="center" readingOrder="0"/>
    </xf>
    <xf borderId="25" fillId="7" fontId="1" numFmtId="2" xfId="0" applyAlignment="1" applyBorder="1" applyFont="1" applyNumberFormat="1">
      <alignment horizontal="center" readingOrder="0"/>
    </xf>
    <xf borderId="24" fillId="0" fontId="1" numFmtId="0" xfId="0" applyBorder="1" applyFont="1"/>
    <xf borderId="25" fillId="0" fontId="1" numFmtId="0" xfId="0" applyBorder="1" applyFont="1"/>
    <xf borderId="19" fillId="0" fontId="1" numFmtId="0" xfId="0" applyBorder="1" applyFont="1"/>
    <xf borderId="10" fillId="0" fontId="1" numFmtId="0" xfId="0" applyBorder="1" applyFont="1"/>
    <xf borderId="25" fillId="3" fontId="12" numFmtId="0" xfId="0" applyAlignment="1" applyBorder="1" applyFont="1">
      <alignment horizontal="center" vertical="bottom"/>
    </xf>
    <xf borderId="25" fillId="3" fontId="12" numFmtId="168" xfId="0" applyAlignment="1" applyBorder="1" applyFont="1" applyNumberFormat="1">
      <alignment horizontal="center" vertical="bottom"/>
    </xf>
    <xf borderId="25" fillId="3" fontId="12" numFmtId="2" xfId="0" applyAlignment="1" applyBorder="1" applyFont="1" applyNumberFormat="1">
      <alignment horizontal="center" vertical="bottom"/>
    </xf>
    <xf borderId="25" fillId="33" fontId="12" numFmtId="2" xfId="0" applyAlignment="1" applyBorder="1" applyFill="1" applyFont="1" applyNumberFormat="1">
      <alignment horizontal="center" vertical="bottom"/>
    </xf>
    <xf borderId="25" fillId="33" fontId="12" numFmtId="0" xfId="0" applyAlignment="1" applyBorder="1" applyFont="1">
      <alignment horizontal="center" vertical="bottom"/>
    </xf>
    <xf borderId="25" fillId="33" fontId="12" numFmtId="168" xfId="0" applyAlignment="1" applyBorder="1" applyFont="1" applyNumberFormat="1">
      <alignment horizontal="center" vertical="bottom"/>
    </xf>
    <xf borderId="25" fillId="3" fontId="12" numFmtId="0" xfId="0" applyAlignment="1" applyBorder="1" applyFont="1">
      <alignment horizontal="center" readingOrder="0" vertical="bottom"/>
    </xf>
    <xf borderId="25" fillId="3" fontId="12" numFmtId="165" xfId="0" applyAlignment="1" applyBorder="1" applyFont="1" applyNumberFormat="1">
      <alignment horizontal="center" readingOrder="0" vertical="bottom"/>
    </xf>
    <xf borderId="25" fillId="33" fontId="12" numFmtId="165" xfId="0" applyAlignment="1" applyBorder="1" applyFont="1" applyNumberFormat="1">
      <alignment horizontal="center" readingOrder="0" vertical="bottom"/>
    </xf>
    <xf borderId="0" fillId="0" fontId="1" numFmtId="170" xfId="0" applyFont="1" applyNumberFormat="1"/>
    <xf borderId="25" fillId="33" fontId="12" numFmtId="0" xfId="0" applyAlignment="1" applyBorder="1" applyFont="1">
      <alignment horizontal="center" readingOrder="0" vertical="bottom"/>
    </xf>
    <xf borderId="19" fillId="7" fontId="1" numFmtId="0" xfId="0" applyAlignment="1" applyBorder="1" applyFont="1">
      <alignment horizontal="center" readingOrder="0"/>
    </xf>
    <xf borderId="19" fillId="3" fontId="12" numFmtId="165" xfId="0" applyAlignment="1" applyBorder="1" applyFont="1" applyNumberFormat="1">
      <alignment horizontal="center" readingOrder="0" vertical="bottom"/>
    </xf>
    <xf borderId="19" fillId="7" fontId="1" numFmtId="168" xfId="0" applyAlignment="1" applyBorder="1" applyFont="1" applyNumberFormat="1">
      <alignment horizontal="center" readingOrder="0"/>
    </xf>
    <xf borderId="19" fillId="33" fontId="12" numFmtId="2" xfId="0" applyAlignment="1" applyBorder="1" applyFont="1" applyNumberFormat="1">
      <alignment horizontal="center" vertical="bottom"/>
    </xf>
  </cellXfs>
  <cellStyles count="1">
    <cellStyle xfId="0" name="Normal" builtinId="0"/>
  </cellStyles>
  <dxfs count="21">
    <dxf>
      <font/>
      <fill>
        <patternFill patternType="none"/>
      </fill>
      <border/>
    </dxf>
    <dxf>
      <font/>
      <fill>
        <patternFill patternType="solid">
          <fgColor rgb="FF63D297"/>
          <bgColor rgb="FF63D297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E7F9EF"/>
          <bgColor rgb="FFE7F9EF"/>
        </patternFill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4DD0E1"/>
          <bgColor rgb="FF4DD0E1"/>
        </patternFill>
      </fill>
      <border/>
    </dxf>
    <dxf>
      <font/>
      <fill>
        <patternFill patternType="solid">
          <fgColor rgb="FFE0F7FA"/>
          <bgColor rgb="FFE0F7FA"/>
        </patternFill>
      </fill>
      <border/>
    </dxf>
    <dxf>
      <font/>
      <fill>
        <patternFill patternType="solid">
          <fgColor rgb="FFE91D63"/>
          <bgColor rgb="FFE91D63"/>
        </patternFill>
      </fill>
      <border/>
    </dxf>
    <dxf>
      <font/>
      <fill>
        <patternFill patternType="solid">
          <fgColor rgb="FFFDDCE8"/>
          <bgColor rgb="FFFDDCE8"/>
        </patternFill>
      </fill>
      <border/>
    </dxf>
    <dxf>
      <font/>
      <fill>
        <patternFill patternType="solid">
          <fgColor rgb="FFF7CB4D"/>
          <bgColor rgb="FFF7CB4D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8989EB"/>
          <bgColor rgb="FF8989EB"/>
        </patternFill>
      </fill>
      <border/>
    </dxf>
    <dxf>
      <font/>
      <fill>
        <patternFill patternType="solid">
          <fgColor rgb="FFE8E7FC"/>
          <bgColor rgb="FFE8E7FC"/>
        </patternFill>
      </fill>
      <border/>
    </dxf>
    <dxf>
      <font/>
      <fill>
        <patternFill patternType="solid">
          <fgColor rgb="FFF46524"/>
          <bgColor rgb="FFF46524"/>
        </patternFill>
      </fill>
      <border/>
    </dxf>
    <dxf>
      <font/>
      <fill>
        <patternFill patternType="solid">
          <fgColor rgb="FFFFE6DD"/>
          <bgColor rgb="FFFFE6DD"/>
        </patternFill>
      </fill>
      <border/>
    </dxf>
    <dxf>
      <font/>
      <fill>
        <patternFill patternType="solid">
          <fgColor rgb="FF78909C"/>
          <bgColor rgb="FF78909C"/>
        </patternFill>
      </fill>
      <border/>
    </dxf>
    <dxf>
      <font/>
      <fill>
        <patternFill patternType="solid">
          <fgColor rgb="FFEBEFF1"/>
          <bgColor rgb="FFEBEFF1"/>
        </patternFill>
      </fill>
      <border/>
    </dxf>
  </dxfs>
  <tableStyles count="30">
    <tableStyle count="3" pivot="0" name="Operadores e Funções-style">
      <tableStyleElement dxfId="1" type="headerRow"/>
      <tableStyleElement dxfId="2" type="firstRowStripe"/>
      <tableStyleElement dxfId="3" type="secondRowStripe"/>
    </tableStyle>
    <tableStyle count="3" pivot="0" name="Operadores e Funções-style 2">
      <tableStyleElement dxfId="1" type="headerRow"/>
      <tableStyleElement dxfId="2" type="firstRowStripe"/>
      <tableStyleElement dxfId="3" type="secondRowStripe"/>
    </tableStyle>
    <tableStyle count="3" pivot="0" name="Operadores e Funções-style 3">
      <tableStyleElement dxfId="1" type="headerRow"/>
      <tableStyleElement dxfId="2" type="firstRowStripe"/>
      <tableStyleElement dxfId="3" type="secondRowStripe"/>
    </tableStyle>
    <tableStyle count="3" pivot="0" name="Operadores e Funções-style 4">
      <tableStyleElement dxfId="4" type="headerRow"/>
      <tableStyleElement dxfId="2" type="firstRowStripe"/>
      <tableStyleElement dxfId="5" type="secondRowStripe"/>
    </tableStyle>
    <tableStyle count="3" pivot="0" name="Operadores e Funções-style 5">
      <tableStyleElement dxfId="6" type="headerRow"/>
      <tableStyleElement dxfId="2" type="firstRowStripe"/>
      <tableStyleElement dxfId="7" type="secondRowStripe"/>
    </tableStyle>
    <tableStyle count="3" pivot="0" name="Operadores e Funções-style 6">
      <tableStyleElement dxfId="8" type="headerRow"/>
      <tableStyleElement dxfId="2" type="firstRowStripe"/>
      <tableStyleElement dxfId="9" type="secondRowStripe"/>
    </tableStyle>
    <tableStyle count="3" pivot="0" name="Operadores e Funções-style 7">
      <tableStyleElement dxfId="10" type="headerRow"/>
      <tableStyleElement dxfId="2" type="firstRowStripe"/>
      <tableStyleElement dxfId="11" type="secondRowStripe"/>
    </tableStyle>
    <tableStyle count="2" pivot="0" name="Operadores e Funções-style 8">
      <tableStyleElement dxfId="2" type="firstRowStripe"/>
      <tableStyleElement dxfId="11" type="secondRowStripe"/>
    </tableStyle>
    <tableStyle count="3" pivot="0" name="Operadores e Funções-style 9">
      <tableStyleElement dxfId="1" type="headerRow"/>
      <tableStyleElement dxfId="2" type="firstRowStripe"/>
      <tableStyleElement dxfId="3" type="secondRowStripe"/>
    </tableStyle>
    <tableStyle count="3" pivot="0" name="Operadores e Funções-style 10">
      <tableStyleElement dxfId="1" type="headerRow"/>
      <tableStyleElement dxfId="2" type="firstRowStripe"/>
      <tableStyleElement dxfId="3" type="secondRowStripe"/>
    </tableStyle>
    <tableStyle count="3" pivot="0" name="Operadores e Funções-style 11">
      <tableStyleElement dxfId="8" type="headerRow"/>
      <tableStyleElement dxfId="2" type="firstRowStripe"/>
      <tableStyleElement dxfId="9" type="secondRowStripe"/>
    </tableStyle>
    <tableStyle count="3" pivot="0" name="Operadores e Funções-style 12">
      <tableStyleElement dxfId="8" type="headerRow"/>
      <tableStyleElement dxfId="2" type="firstRowStripe"/>
      <tableStyleElement dxfId="9" type="secondRowStripe"/>
    </tableStyle>
    <tableStyle count="3" pivot="0" name="Operadores e Funções-style 13">
      <tableStyleElement dxfId="12" type="headerRow"/>
      <tableStyleElement dxfId="2" type="firstRowStripe"/>
      <tableStyleElement dxfId="13" type="secondRowStripe"/>
    </tableStyle>
    <tableStyle count="3" pivot="0" name="Operadores e Funções-style 14">
      <tableStyleElement dxfId="12" type="headerRow"/>
      <tableStyleElement dxfId="2" type="firstRowStripe"/>
      <tableStyleElement dxfId="13" type="secondRowStripe"/>
    </tableStyle>
    <tableStyle count="3" pivot="0" name="Operadores e Funções-style 15">
      <tableStyleElement dxfId="12" type="headerRow"/>
      <tableStyleElement dxfId="2" type="firstRowStripe"/>
      <tableStyleElement dxfId="13" type="secondRowStripe"/>
    </tableStyle>
    <tableStyle count="3" pivot="0" name="Operadores e Funções-style 16">
      <tableStyleElement dxfId="12" type="headerRow"/>
      <tableStyleElement dxfId="2" type="firstRowStripe"/>
      <tableStyleElement dxfId="13" type="secondRowStripe"/>
    </tableStyle>
    <tableStyle count="3" pivot="0" name="Operadores e Funções-style 17">
      <tableStyleElement dxfId="12" type="headerRow"/>
      <tableStyleElement dxfId="2" type="firstRowStripe"/>
      <tableStyleElement dxfId="13" type="secondRowStripe"/>
    </tableStyle>
    <tableStyle count="3" pivot="0" name="Operadores e Funções-style 18">
      <tableStyleElement dxfId="6" type="headerRow"/>
      <tableStyleElement dxfId="2" type="firstRowStripe"/>
      <tableStyleElement dxfId="7" type="secondRowStripe"/>
    </tableStyle>
    <tableStyle count="3" pivot="0" name="Banco de Dados, Formatação Cond-style">
      <tableStyleElement dxfId="12" type="headerRow"/>
      <tableStyleElement dxfId="2" type="firstRowStripe"/>
      <tableStyleElement dxfId="13" type="secondRowStripe"/>
    </tableStyle>
    <tableStyle count="3" pivot="0" name="Banco de Dados, Formatação Cond-style 2">
      <tableStyleElement dxfId="6" type="headerRow"/>
      <tableStyleElement dxfId="2" type="firstRowStripe"/>
      <tableStyleElement dxfId="7" type="secondRowStripe"/>
    </tableStyle>
    <tableStyle count="3" pivot="0" name="Banco de Dados, Formatação Cond-style 3">
      <tableStyleElement dxfId="6" type="headerRow"/>
      <tableStyleElement dxfId="2" type="firstRowStripe"/>
      <tableStyleElement dxfId="7" type="secondRowStripe"/>
    </tableStyle>
    <tableStyle count="3" pivot="0" name="Banco de Dados, Formatação Cond-style 4">
      <tableStyleElement dxfId="6" type="headerRow"/>
      <tableStyleElement dxfId="2" type="firstRowStripe"/>
      <tableStyleElement dxfId="7" type="secondRowStripe"/>
    </tableStyle>
    <tableStyle count="3" pivot="0" name="Banco de Dados, Formatação Cond-style 5">
      <tableStyleElement dxfId="6" type="headerRow"/>
      <tableStyleElement dxfId="2" type="firstRowStripe"/>
      <tableStyleElement dxfId="7" type="secondRowStripe"/>
    </tableStyle>
    <tableStyle count="3" pivot="0" name="Banco de Dados, Formatação Cond-style 6">
      <tableStyleElement dxfId="6" type="headerRow"/>
      <tableStyleElement dxfId="2" type="firstRowStripe"/>
      <tableStyleElement dxfId="7" type="secondRowStripe"/>
    </tableStyle>
    <tableStyle count="3" pivot="0" name="Subtotal, Validação e Gráficos-style">
      <tableStyleElement dxfId="1" type="headerRow"/>
      <tableStyleElement dxfId="2" type="firstRowStripe"/>
      <tableStyleElement dxfId="3" type="secondRowStripe"/>
    </tableStyle>
    <tableStyle count="3" pivot="0" name="Subtotal, Validação e Gráficos-style 2">
      <tableStyleElement dxfId="12" type="headerRow"/>
      <tableStyleElement dxfId="2" type="firstRowStripe"/>
      <tableStyleElement dxfId="13" type="secondRowStripe"/>
    </tableStyle>
    <tableStyle count="3" pivot="0" name="Subtotal, Validação e Gráficos-style 3">
      <tableStyleElement dxfId="1" type="headerRow"/>
      <tableStyleElement dxfId="2" type="firstRowStripe"/>
      <tableStyleElement dxfId="3" type="secondRowStripe"/>
    </tableStyle>
    <tableStyle count="3" pivot="0" name="Subtotal, Validação e Gráficos-style 4">
      <tableStyleElement dxfId="15" type="headerRow"/>
      <tableStyleElement dxfId="2" type="firstRowStripe"/>
      <tableStyleElement dxfId="16" type="secondRowStripe"/>
    </tableStyle>
    <tableStyle count="3" pivot="0" name="Subtotal, Validação e Gráficos-style 5">
      <tableStyleElement dxfId="17" type="headerRow"/>
      <tableStyleElement dxfId="2" type="firstRowStripe"/>
      <tableStyleElement dxfId="18" type="secondRowStripe"/>
    </tableStyle>
    <tableStyle count="3" pivot="0" name="Proteção, Tabela Dinâmica e Fun-style">
      <tableStyleElement dxfId="19" type="headerRow"/>
      <tableStyleElement dxfId="2" type="firstRowStripe"/>
      <tableStyleElement dxfId="20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B2:C8" displayName="Table_1" id="1">
  <tableColumns count="2">
    <tableColumn name="Operador aritmético" id="1"/>
    <tableColumn name="Significado" id="2"/>
  </tableColumns>
  <tableStyleInfo name="Operadores e Funções-style" showColumnStripes="0" showFirstColumn="1" showLastColumn="1" showRowStripes="1"/>
</table>
</file>

<file path=xl/tables/table10.xml><?xml version="1.0" encoding="utf-8"?>
<table xmlns="http://schemas.openxmlformats.org/spreadsheetml/2006/main" ref="E80:G81" displayName="Table_10" id="10">
  <tableColumns count="3">
    <tableColumn name="Número" id="1"/>
    <tableColumn name="Nome" id="2"/>
    <tableColumn name="Idade" id="3"/>
  </tableColumns>
  <tableStyleInfo name="Operadores e Funções-style 10" showColumnStripes="0" showFirstColumn="1" showLastColumn="1" showRowStripes="1"/>
</table>
</file>

<file path=xl/tables/table11.xml><?xml version="1.0" encoding="utf-8"?>
<table xmlns="http://schemas.openxmlformats.org/spreadsheetml/2006/main" ref="A94:E97" displayName="Table_11" id="11">
  <tableColumns count="5">
    <tableColumn name="Nome" id="1"/>
    <tableColumn name="Janeiro" id="2"/>
    <tableColumn name="Fevereiro" id="3"/>
    <tableColumn name="Março" id="4"/>
    <tableColumn name="Sinal" id="5"/>
  </tableColumns>
  <tableStyleInfo name="Operadores e Funções-style 11" showColumnStripes="0" showFirstColumn="1" showLastColumn="1" showRowStripes="1"/>
</table>
</file>

<file path=xl/tables/table12.xml><?xml version="1.0" encoding="utf-8"?>
<table xmlns="http://schemas.openxmlformats.org/spreadsheetml/2006/main" ref="G94:K97" displayName="Table_12" id="12">
  <tableColumns count="5">
    <tableColumn name="Nome" id="1"/>
    <tableColumn name="Janeiro" id="2"/>
    <tableColumn name="Fevereiro" id="3"/>
    <tableColumn name="Março" id="4"/>
    <tableColumn name="Sinal" id="5"/>
  </tableColumns>
  <tableStyleInfo name="Operadores e Funções-style 12" showColumnStripes="0" showFirstColumn="1" showLastColumn="1" showRowStripes="1"/>
</table>
</file>

<file path=xl/tables/table13.xml><?xml version="1.0" encoding="utf-8"?>
<table xmlns="http://schemas.openxmlformats.org/spreadsheetml/2006/main" ref="A100:E105" displayName="Table_13" id="13">
  <tableColumns count="5">
    <tableColumn name="Nome" id="1"/>
    <tableColumn name="Nota 1" id="2"/>
    <tableColumn name="Nota 2" id="3"/>
    <tableColumn name="Média" id="4"/>
    <tableColumn name="Situação" id="5"/>
  </tableColumns>
  <tableStyleInfo name="Operadores e Funções-style 13" showColumnStripes="0" showFirstColumn="1" showLastColumn="1" showRowStripes="1"/>
</table>
</file>

<file path=xl/tables/table14.xml><?xml version="1.0" encoding="utf-8"?>
<table xmlns="http://schemas.openxmlformats.org/spreadsheetml/2006/main" ref="G100:K104" displayName="Table_14" id="14">
  <tableColumns count="5">
    <tableColumn name="Nome" id="1"/>
    <tableColumn name="Nota 1" id="2"/>
    <tableColumn name="Nota 2" id="3"/>
    <tableColumn name="Média" id="4"/>
    <tableColumn name="Situação" id="5"/>
  </tableColumns>
  <tableStyleInfo name="Operadores e Funções-style 14" showColumnStripes="0" showFirstColumn="1" showLastColumn="1" showRowStripes="1"/>
</table>
</file>

<file path=xl/tables/table15.xml><?xml version="1.0" encoding="utf-8"?>
<table xmlns="http://schemas.openxmlformats.org/spreadsheetml/2006/main" ref="M100:Q104" displayName="Table_15" id="15">
  <tableColumns count="5">
    <tableColumn name="Nome" id="1"/>
    <tableColumn name="Nota 1" id="2"/>
    <tableColumn name="Nota 2" id="3"/>
    <tableColumn name="Média" id="4"/>
    <tableColumn name="Frequência" id="5"/>
  </tableColumns>
  <tableStyleInfo name="Operadores e Funções-style 15" showColumnStripes="0" showFirstColumn="1" showLastColumn="1" showRowStripes="1"/>
</table>
</file>

<file path=xl/tables/table16.xml><?xml version="1.0" encoding="utf-8"?>
<table xmlns="http://schemas.openxmlformats.org/spreadsheetml/2006/main" ref="R100:R104" displayName="Table_16" id="16">
  <tableColumns count="1">
    <tableColumn name="Situação" id="1"/>
  </tableColumns>
  <tableStyleInfo name="Operadores e Funções-style 16" showColumnStripes="0" showFirstColumn="1" showLastColumn="1" showRowStripes="1"/>
</table>
</file>

<file path=xl/tables/table17.xml><?xml version="1.0" encoding="utf-8"?>
<table xmlns="http://schemas.openxmlformats.org/spreadsheetml/2006/main" ref="T100:W104" displayName="Table_17" id="17">
  <tableColumns count="4">
    <tableColumn name="Nome" id="1"/>
    <tableColumn name="Nacionalidade" id="2"/>
    <tableColumn name="Idade" id="3"/>
    <tableColumn name="Apto ou Inapto" id="4"/>
  </tableColumns>
  <tableStyleInfo name="Operadores e Funções-style 17" showColumnStripes="0" showFirstColumn="1" showLastColumn="1" showRowStripes="1"/>
</table>
</file>

<file path=xl/tables/table18.xml><?xml version="1.0" encoding="utf-8"?>
<table xmlns="http://schemas.openxmlformats.org/spreadsheetml/2006/main" ref="A107:D119" displayName="Table_18" id="18">
  <tableColumns count="4">
    <tableColumn name="Nome" id="1"/>
    <tableColumn name="Salário" id="2"/>
    <tableColumn name="Produtividade" id="3"/>
    <tableColumn name="Promoção" id="4"/>
  </tableColumns>
  <tableStyleInfo name="Operadores e Funções-style 18" showColumnStripes="0" showFirstColumn="1" showLastColumn="1" showRowStripes="1"/>
</table>
</file>

<file path=xl/tables/table19.xml><?xml version="1.0" encoding="utf-8"?>
<table xmlns="http://schemas.openxmlformats.org/spreadsheetml/2006/main" ref="A16:E20" displayName="Table_19" id="19">
  <tableColumns count="5">
    <tableColumn name="Nome" id="1"/>
    <tableColumn name="Nota 1" id="2"/>
    <tableColumn name="Nota 2" id="3"/>
    <tableColumn name="Média" id="4"/>
    <tableColumn name="Situação" id="5"/>
  </tableColumns>
  <tableStyleInfo name="Banco de Dados, Formatação Cond-style" showColumnStripes="0" showFirstColumn="1" showLastColumn="1" showRowStripes="1"/>
</table>
</file>

<file path=xl/tables/table2.xml><?xml version="1.0" encoding="utf-8"?>
<table xmlns="http://schemas.openxmlformats.org/spreadsheetml/2006/main" ref="E2:F8" displayName="Table_2" id="2">
  <tableColumns count="2">
    <tableColumn name="Operador de Comparação" id="1"/>
    <tableColumn name="Significado" id="2"/>
  </tableColumns>
  <tableStyleInfo name="Operadores e Funções-style 2" showColumnStripes="0" showFirstColumn="1" showLastColumn="1" showRowStripes="1"/>
</table>
</file>

<file path=xl/tables/table20.xml><?xml version="1.0" encoding="utf-8"?>
<table xmlns="http://schemas.openxmlformats.org/spreadsheetml/2006/main" headerRowCount="0" ref="H18:M32" displayName="Table_20" id="20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Banco de Dados, Formatação Cond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1.xml><?xml version="1.0" encoding="utf-8"?>
<table xmlns="http://schemas.openxmlformats.org/spreadsheetml/2006/main" headerRowCount="0" ref="P18:U32" displayName="Table_21" id="21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Banco de Dados, Formatação Cond-style 3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2.xml><?xml version="1.0" encoding="utf-8"?>
<table xmlns="http://schemas.openxmlformats.org/spreadsheetml/2006/main" headerRowCount="0" ref="X18:AC32" displayName="Table_22" id="22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Banco de Dados, Formatação Cond-style 4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3.xml><?xml version="1.0" encoding="utf-8"?>
<table xmlns="http://schemas.openxmlformats.org/spreadsheetml/2006/main" headerRowCount="0" ref="AF18:AK32" displayName="Table_23" id="23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Banco de Dados, Formatação Cond-style 5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4.xml><?xml version="1.0" encoding="utf-8"?>
<table xmlns="http://schemas.openxmlformats.org/spreadsheetml/2006/main" ref="A58:D70" displayName="Table_24" id="24">
  <tableColumns count="4">
    <tableColumn name="Nome" id="1"/>
    <tableColumn name="Idade" id="2"/>
    <tableColumn name="Salário" id="3"/>
    <tableColumn name="Produtividade" id="4"/>
  </tableColumns>
  <tableStyleInfo name="Banco de Dados, Formatação Cond-style 6" showColumnStripes="0" showFirstColumn="1" showLastColumn="1" showRowStripes="1"/>
</table>
</file>

<file path=xl/tables/table25.xml><?xml version="1.0" encoding="utf-8"?>
<table xmlns="http://schemas.openxmlformats.org/spreadsheetml/2006/main" ref="A1:N47" displayName="Table_25" id="25">
  <tableColumns count="14">
    <tableColumn name="Nome" id="1"/>
    <tableColumn name="Matrícula" id="2"/>
    <tableColumn name="Prova" id="3"/>
    <tableColumn name="Trabalho Parcial" id="4"/>
    <tableColumn name="Trabalho Final" id="5"/>
    <tableColumn name="Apresentação" id="6"/>
    <tableColumn name="Lista 1" id="7"/>
    <tableColumn name="Lista 2" id="8"/>
    <tableColumn name="Lista 3" id="9"/>
    <tableColumn name="Lista 4" id="10"/>
    <tableColumn name="Lista 5" id="11"/>
    <tableColumn name="Lista 6" id="12"/>
    <tableColumn name="Lista 7" id="13"/>
    <tableColumn name="Média" id="14"/>
  </tableColumns>
  <tableStyleInfo name="Subtotal, Validação e Gráficos-style" showColumnStripes="0" showFirstColumn="1" showLastColumn="1" showRowStripes="1"/>
</table>
</file>

<file path=xl/tables/table26.xml><?xml version="1.0" encoding="utf-8"?>
<table xmlns="http://schemas.openxmlformats.org/spreadsheetml/2006/main" ref="A50:B56" displayName="Table_26" id="26">
  <tableColumns count="2">
    <tableColumn name="Vendedor" id="1"/>
    <tableColumn name="Vendas" id="2"/>
  </tableColumns>
  <tableStyleInfo name="Subtotal, Validação e Gráficos-style 2" showColumnStripes="0" showFirstColumn="1" showLastColumn="1" showRowStripes="1"/>
</table>
</file>

<file path=xl/tables/table27.xml><?xml version="1.0" encoding="utf-8"?>
<table xmlns="http://schemas.openxmlformats.org/spreadsheetml/2006/main" ref="B70:E81" displayName="Table_27" id="27">
  <tableColumns count="4">
    <tableColumn name="X" id="1"/>
    <tableColumn name="A" id="2"/>
    <tableColumn name="B" id="3"/>
    <tableColumn name="C" id="4"/>
  </tableColumns>
  <tableStyleInfo name="Subtotal, Validação e Gráficos-style 3" showColumnStripes="0" showFirstColumn="1" showLastColumn="1" showRowStripes="1"/>
</table>
</file>

<file path=xl/tables/table28.xml><?xml version="1.0" encoding="utf-8"?>
<table xmlns="http://schemas.openxmlformats.org/spreadsheetml/2006/main" ref="B83:D89" displayName="Table_28" id="28">
  <tableColumns count="3">
    <tableColumn name="Mês" id="1"/>
    <tableColumn name="Loja 1" id="2"/>
    <tableColumn name="Loja 2" id="3"/>
  </tableColumns>
  <tableStyleInfo name="Subtotal, Validação e Gráficos-style 4" showColumnStripes="0" showFirstColumn="1" showLastColumn="1" showRowStripes="1"/>
</table>
</file>

<file path=xl/tables/table29.xml><?xml version="1.0" encoding="utf-8"?>
<table xmlns="http://schemas.openxmlformats.org/spreadsheetml/2006/main" ref="A107:E113" displayName="Table_29" id="29">
  <tableColumns count="5">
    <tableColumn name="Aluno" id="1"/>
    <tableColumn name="Nota 1" id="2"/>
    <tableColumn name="Nota 2" id="3"/>
    <tableColumn name="Média" id="4"/>
    <tableColumn name="Situação" id="5"/>
  </tableColumns>
  <tableStyleInfo name="Subtotal, Validação e Gráficos-style 5" showColumnStripes="0" showFirstColumn="1" showLastColumn="1" showRowStripes="1"/>
</table>
</file>

<file path=xl/tables/table3.xml><?xml version="1.0" encoding="utf-8"?>
<table xmlns="http://schemas.openxmlformats.org/spreadsheetml/2006/main" ref="F16:H19" displayName="Table_3" id="3">
  <tableColumns count="3">
    <tableColumn name="Poduto" id="1"/>
    <tableColumn name="Preço em dólar" id="2"/>
    <tableColumn name="Preço em R$" id="3"/>
  </tableColumns>
  <tableStyleInfo name="Operadores e Funções-style 3" showColumnStripes="0" showFirstColumn="1" showLastColumn="1" showRowStripes="1"/>
</table>
</file>

<file path=xl/tables/table30.xml><?xml version="1.0" encoding="utf-8"?>
<table xmlns="http://schemas.openxmlformats.org/spreadsheetml/2006/main" ref="A1:D61" displayName="Table_30" id="30">
  <tableColumns count="4">
    <tableColumn name="Produto" id="1"/>
    <tableColumn name="Data" id="2"/>
    <tableColumn name="Preço" id="3"/>
    <tableColumn name="Vendedor" id="4"/>
  </tableColumns>
  <tableStyleInfo name="Proteção, Tabela Dinâmica e Fun-style" showColumnStripes="0" showFirstColumn="1" showLastColumn="1" showRowStripes="1"/>
</table>
</file>

<file path=xl/tables/table4.xml><?xml version="1.0" encoding="utf-8"?>
<table xmlns="http://schemas.openxmlformats.org/spreadsheetml/2006/main" ref="A24:E28" displayName="Table_4" id="4">
  <tableColumns count="5">
    <tableColumn name="Nome" id="1"/>
    <tableColumn name="Janeiro" id="2"/>
    <tableColumn name="Fevereiro" id="3"/>
    <tableColumn name="Março" id="4"/>
    <tableColumn name="Total" id="5"/>
  </tableColumns>
  <tableStyleInfo name="Operadores e Funções-style 4" showColumnStripes="0" showFirstColumn="1" showLastColumn="1" showRowStripes="1"/>
</table>
</file>

<file path=xl/tables/table5.xml><?xml version="1.0" encoding="utf-8"?>
<table xmlns="http://schemas.openxmlformats.org/spreadsheetml/2006/main" ref="A40:D44" displayName="Table_5" id="5">
  <tableColumns count="4">
    <tableColumn name="Nome" id="1"/>
    <tableColumn name="Nota 1" id="2"/>
    <tableColumn name="Nota 2" id="3"/>
    <tableColumn name="Média" id="4"/>
  </tableColumns>
  <tableStyleInfo name="Operadores e Funções-style 5" showColumnStripes="0" showFirstColumn="1" showLastColumn="1" showRowStripes="1"/>
</table>
</file>

<file path=xl/tables/table6.xml><?xml version="1.0" encoding="utf-8"?>
<table xmlns="http://schemas.openxmlformats.org/spreadsheetml/2006/main" ref="A47:B57" displayName="Table_6" id="6">
  <tableColumns count="2">
    <tableColumn name="Contas" id="1"/>
    <tableColumn name="Valor" id="2"/>
  </tableColumns>
  <tableStyleInfo name="Operadores e Funções-style 6" showColumnStripes="0" showFirstColumn="1" showLastColumn="1" showRowStripes="1"/>
</table>
</file>

<file path=xl/tables/table7.xml><?xml version="1.0" encoding="utf-8"?>
<table xmlns="http://schemas.openxmlformats.org/spreadsheetml/2006/main" headerRowCount="0" ref="H59:M59" displayName="Table_7" id="7">
  <tableColumns count="6">
    <tableColumn name="Column1" id="1"/>
    <tableColumn name="Column2" id="2"/>
    <tableColumn name="Column3" id="3"/>
    <tableColumn name="Column4" id="4"/>
    <tableColumn name="Column5" id="5"/>
    <tableColumn name="Column6" id="6"/>
  </tableColumns>
  <tableStyleInfo name="Operadores e Funções-style 7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headerRowCount="0" ref="H60:H69" displayName="Table_8" id="8">
  <tableColumns count="1">
    <tableColumn name="Column1" id="1"/>
  </tableColumns>
  <tableStyleInfo name="Operadores e Funções-style 8" showColumnStripes="0" showFirstColumn="1" showLastColumn="1" showRowStripes="1"/>
</table>
</file>

<file path=xl/tables/table9.xml><?xml version="1.0" encoding="utf-8"?>
<table xmlns="http://schemas.openxmlformats.org/spreadsheetml/2006/main" ref="A80:C90" displayName="Table_9" id="9">
  <tableColumns count="3">
    <tableColumn name="Número" id="1"/>
    <tableColumn name="Nome" id="2"/>
    <tableColumn name="Idade" id="3"/>
  </tableColumns>
  <tableStyleInfo name="Operadores e Funções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table" Target="../tables/table1.xml"/><Relationship Id="rId31" Type="http://schemas.openxmlformats.org/officeDocument/2006/relationships/table" Target="../tables/table12.xml"/><Relationship Id="rId30" Type="http://schemas.openxmlformats.org/officeDocument/2006/relationships/table" Target="../tables/table11.xml"/><Relationship Id="rId22" Type="http://schemas.openxmlformats.org/officeDocument/2006/relationships/table" Target="../tables/table3.xml"/><Relationship Id="rId33" Type="http://schemas.openxmlformats.org/officeDocument/2006/relationships/table" Target="../tables/table14.xml"/><Relationship Id="rId21" Type="http://schemas.openxmlformats.org/officeDocument/2006/relationships/table" Target="../tables/table2.xml"/><Relationship Id="rId32" Type="http://schemas.openxmlformats.org/officeDocument/2006/relationships/table" Target="../tables/table13.xml"/><Relationship Id="rId24" Type="http://schemas.openxmlformats.org/officeDocument/2006/relationships/table" Target="../tables/table5.xml"/><Relationship Id="rId35" Type="http://schemas.openxmlformats.org/officeDocument/2006/relationships/table" Target="../tables/table16.xml"/><Relationship Id="rId23" Type="http://schemas.openxmlformats.org/officeDocument/2006/relationships/table" Target="../tables/table4.xml"/><Relationship Id="rId34" Type="http://schemas.openxmlformats.org/officeDocument/2006/relationships/table" Target="../tables/table15.xml"/><Relationship Id="rId1" Type="http://schemas.openxmlformats.org/officeDocument/2006/relationships/drawing" Target="../drawings/drawing2.xml"/><Relationship Id="rId26" Type="http://schemas.openxmlformats.org/officeDocument/2006/relationships/table" Target="../tables/table7.xml"/><Relationship Id="rId37" Type="http://schemas.openxmlformats.org/officeDocument/2006/relationships/table" Target="../tables/table18.xml"/><Relationship Id="rId25" Type="http://schemas.openxmlformats.org/officeDocument/2006/relationships/table" Target="../tables/table6.xml"/><Relationship Id="rId36" Type="http://schemas.openxmlformats.org/officeDocument/2006/relationships/table" Target="../tables/table17.xml"/><Relationship Id="rId28" Type="http://schemas.openxmlformats.org/officeDocument/2006/relationships/table" Target="../tables/table9.xml"/><Relationship Id="rId27" Type="http://schemas.openxmlformats.org/officeDocument/2006/relationships/table" Target="../tables/table8.xml"/><Relationship Id="rId29" Type="http://schemas.openxmlformats.org/officeDocument/2006/relationships/table" Target="../tables/table10.xm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table" Target="../tables/table22.xml"/><Relationship Id="rId10" Type="http://schemas.openxmlformats.org/officeDocument/2006/relationships/table" Target="../tables/table21.xml"/><Relationship Id="rId13" Type="http://schemas.openxmlformats.org/officeDocument/2006/relationships/table" Target="../tables/table24.xml"/><Relationship Id="rId12" Type="http://schemas.openxmlformats.org/officeDocument/2006/relationships/table" Target="../tables/table23.xml"/><Relationship Id="rId1" Type="http://schemas.openxmlformats.org/officeDocument/2006/relationships/drawing" Target="../drawings/drawing3.xml"/><Relationship Id="rId9" Type="http://schemas.openxmlformats.org/officeDocument/2006/relationships/table" Target="../tables/table20.xml"/><Relationship Id="rId8" Type="http://schemas.openxmlformats.org/officeDocument/2006/relationships/table" Target="../tables/table19.xml"/></Relationships>
</file>

<file path=xl/worksheets/_rels/sheet4.xml.rels><?xml version="1.0" encoding="UTF-8" standalone="yes"?><Relationships xmlns="http://schemas.openxmlformats.org/package/2006/relationships"><Relationship Id="rId11" Type="http://schemas.openxmlformats.org/officeDocument/2006/relationships/table" Target="../tables/table29.xml"/><Relationship Id="rId10" Type="http://schemas.openxmlformats.org/officeDocument/2006/relationships/table" Target="../tables/table28.xml"/><Relationship Id="rId1" Type="http://schemas.openxmlformats.org/officeDocument/2006/relationships/drawing" Target="../drawings/drawing4.xml"/><Relationship Id="rId9" Type="http://schemas.openxmlformats.org/officeDocument/2006/relationships/table" Target="../tables/table27.xml"/><Relationship Id="rId7" Type="http://schemas.openxmlformats.org/officeDocument/2006/relationships/table" Target="../tables/table25.xml"/><Relationship Id="rId8" Type="http://schemas.openxmlformats.org/officeDocument/2006/relationships/table" Target="../tables/table26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30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6" max="6" width="12.63"/>
    <col customWidth="1" min="8" max="8" width="20.5"/>
    <col customWidth="1" min="9" max="9" width="3.88"/>
    <col customWidth="1" min="10" max="10" width="20.0"/>
    <col customWidth="1" min="11" max="11" width="7.0"/>
    <col customWidth="1" min="12" max="12" width="21.0"/>
    <col customWidth="1" min="13" max="13" width="7.0"/>
  </cols>
  <sheetData>
    <row r="1">
      <c r="A1" s="1" t="s">
        <v>0</v>
      </c>
      <c r="C1" s="1">
        <v>1.0</v>
      </c>
      <c r="E1" s="1" t="s">
        <v>1</v>
      </c>
    </row>
    <row r="2">
      <c r="C2" s="1">
        <v>2.0</v>
      </c>
      <c r="E2" s="1" t="s">
        <v>2</v>
      </c>
    </row>
    <row r="3">
      <c r="C3" s="1">
        <v>3.0</v>
      </c>
      <c r="E3" s="1" t="s">
        <v>3</v>
      </c>
    </row>
    <row r="6">
      <c r="F6" s="2"/>
    </row>
    <row r="7">
      <c r="E7" s="1"/>
    </row>
    <row r="12">
      <c r="H12" s="3" t="s">
        <v>4</v>
      </c>
      <c r="I12" s="4" t="s">
        <v>5</v>
      </c>
      <c r="J12" s="3" t="s">
        <v>6</v>
      </c>
      <c r="K12" s="3" t="s">
        <v>7</v>
      </c>
      <c r="L12" s="3" t="s">
        <v>8</v>
      </c>
      <c r="M12" s="5" t="s">
        <v>9</v>
      </c>
    </row>
    <row r="13" ht="43.5" customHeight="1">
      <c r="H13" s="3">
        <v>1.0</v>
      </c>
      <c r="I13" s="3" t="s">
        <v>10</v>
      </c>
      <c r="J13" s="3">
        <v>2000.0</v>
      </c>
      <c r="K13" s="3">
        <v>8.0</v>
      </c>
      <c r="L13" s="3">
        <v>0.8</v>
      </c>
      <c r="M13" s="6">
        <v>44799.0</v>
      </c>
    </row>
    <row r="14" ht="21.0" customHeight="1">
      <c r="H14" s="3">
        <v>2.0</v>
      </c>
      <c r="I14" s="3" t="s">
        <v>11</v>
      </c>
      <c r="J14" s="3">
        <v>1800.0</v>
      </c>
      <c r="K14" s="3">
        <v>6.5</v>
      </c>
      <c r="L14" s="3">
        <v>0.65</v>
      </c>
      <c r="M14" s="7">
        <v>44676.0</v>
      </c>
    </row>
    <row r="15">
      <c r="H15" s="8"/>
      <c r="I15" s="3" t="s">
        <v>12</v>
      </c>
      <c r="J15" s="3">
        <v>4500.0</v>
      </c>
      <c r="K15" s="3">
        <v>8.5</v>
      </c>
      <c r="L15" s="3">
        <v>0.85</v>
      </c>
      <c r="M15" s="7">
        <v>44779.0</v>
      </c>
    </row>
    <row r="16" ht="28.5" customHeight="1">
      <c r="H16" s="8"/>
      <c r="I16" s="3" t="s">
        <v>13</v>
      </c>
      <c r="J16" s="3">
        <v>780.0</v>
      </c>
      <c r="K16" s="3">
        <v>7.0</v>
      </c>
      <c r="L16" s="3">
        <v>0.7</v>
      </c>
      <c r="M16" s="7">
        <v>44899.0</v>
      </c>
    </row>
    <row r="17" ht="28.5" customHeight="1">
      <c r="H17" s="8"/>
      <c r="I17" s="3" t="s">
        <v>14</v>
      </c>
      <c r="J17" s="3">
        <v>3700.0</v>
      </c>
      <c r="K17" s="3">
        <v>6.8</v>
      </c>
      <c r="L17" s="3">
        <v>0.68</v>
      </c>
      <c r="M17" s="9">
        <v>44918.0</v>
      </c>
    </row>
    <row r="18" ht="28.5" customHeight="1">
      <c r="H18" s="8"/>
      <c r="I18" s="3" t="s">
        <v>15</v>
      </c>
      <c r="J18" s="3">
        <v>2200.0</v>
      </c>
      <c r="K18" s="3">
        <v>4.6</v>
      </c>
      <c r="L18" s="3">
        <v>0.46</v>
      </c>
      <c r="M18" s="7">
        <v>44652.0</v>
      </c>
    </row>
    <row r="19" ht="28.5" customHeight="1">
      <c r="H19" s="8"/>
      <c r="I19" s="3" t="s">
        <v>16</v>
      </c>
      <c r="J19" s="3">
        <v>4200.0</v>
      </c>
      <c r="K19" s="3">
        <v>9.0</v>
      </c>
      <c r="L19" s="3">
        <v>0.9</v>
      </c>
      <c r="M19" s="7">
        <v>44696.0</v>
      </c>
    </row>
    <row r="20">
      <c r="H20" s="8"/>
      <c r="I20" s="3" t="s">
        <v>17</v>
      </c>
      <c r="J20" s="3">
        <v>6000.0</v>
      </c>
      <c r="K20" s="3">
        <v>8.2</v>
      </c>
      <c r="L20" s="3">
        <v>0.82</v>
      </c>
      <c r="M20" s="10">
        <v>44769.0</v>
      </c>
    </row>
    <row r="21" ht="45.75" customHeight="1">
      <c r="H21" s="8"/>
      <c r="I21" s="3" t="s">
        <v>18</v>
      </c>
      <c r="J21" s="3">
        <v>2400.0</v>
      </c>
      <c r="K21" s="3">
        <v>6.4</v>
      </c>
      <c r="L21" s="3">
        <v>0.64</v>
      </c>
      <c r="M21" s="10">
        <v>44809.0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1.25"/>
    <col customWidth="1" min="3" max="3" width="17.25"/>
    <col customWidth="1" min="4" max="4" width="12.13"/>
    <col customWidth="1" min="5" max="5" width="21.63"/>
    <col customWidth="1" min="6" max="6" width="13.5"/>
    <col customWidth="1" min="8" max="8" width="16.88"/>
    <col customWidth="1" min="11" max="11" width="16.75"/>
  </cols>
  <sheetData>
    <row r="2">
      <c r="B2" s="11" t="s">
        <v>19</v>
      </c>
      <c r="C2" s="12" t="s">
        <v>20</v>
      </c>
      <c r="E2" s="11" t="s">
        <v>21</v>
      </c>
      <c r="F2" s="12" t="s">
        <v>20</v>
      </c>
    </row>
    <row r="3">
      <c r="B3" s="13" t="s">
        <v>22</v>
      </c>
      <c r="C3" s="14" t="s">
        <v>23</v>
      </c>
      <c r="E3" s="13" t="s">
        <v>24</v>
      </c>
      <c r="F3" s="14" t="s">
        <v>25</v>
      </c>
      <c r="H3" s="1" t="s">
        <v>2</v>
      </c>
      <c r="J3" s="1" t="s">
        <v>26</v>
      </c>
    </row>
    <row r="4">
      <c r="B4" s="13" t="s">
        <v>27</v>
      </c>
      <c r="C4" s="14" t="s">
        <v>28</v>
      </c>
      <c r="E4" s="13" t="s">
        <v>29</v>
      </c>
      <c r="F4" s="14" t="s">
        <v>30</v>
      </c>
      <c r="H4" s="1">
        <v>5.0</v>
      </c>
    </row>
    <row r="5">
      <c r="B5" s="13" t="s">
        <v>31</v>
      </c>
      <c r="C5" s="14" t="s">
        <v>32</v>
      </c>
      <c r="E5" s="15" t="s">
        <v>33</v>
      </c>
      <c r="F5" s="14" t="s">
        <v>34</v>
      </c>
      <c r="H5" s="1" t="s">
        <v>3</v>
      </c>
      <c r="J5" s="1" t="s">
        <v>35</v>
      </c>
    </row>
    <row r="6">
      <c r="B6" s="13" t="s">
        <v>36</v>
      </c>
      <c r="C6" s="14" t="s">
        <v>37</v>
      </c>
      <c r="E6" s="13" t="s">
        <v>38</v>
      </c>
      <c r="F6" s="14" t="s">
        <v>39</v>
      </c>
      <c r="H6" s="1">
        <v>10.0</v>
      </c>
    </row>
    <row r="7">
      <c r="B7" s="13" t="s">
        <v>40</v>
      </c>
      <c r="C7" s="14" t="s">
        <v>41</v>
      </c>
      <c r="E7" s="13" t="s">
        <v>42</v>
      </c>
      <c r="F7" s="14" t="s">
        <v>43</v>
      </c>
      <c r="H7" s="1" t="s">
        <v>1</v>
      </c>
      <c r="J7" s="1" t="s">
        <v>44</v>
      </c>
    </row>
    <row r="8">
      <c r="B8" s="16" t="s">
        <v>45</v>
      </c>
      <c r="C8" s="17" t="s">
        <v>46</v>
      </c>
      <c r="E8" s="16" t="s">
        <v>47</v>
      </c>
      <c r="F8" s="17" t="s">
        <v>48</v>
      </c>
      <c r="H8" s="1">
        <v>15.0</v>
      </c>
    </row>
    <row r="10">
      <c r="B10" s="18" t="s">
        <v>49</v>
      </c>
      <c r="C10" s="19" t="s">
        <v>20</v>
      </c>
      <c r="D10" s="20"/>
      <c r="E10" s="20"/>
      <c r="F10" s="21"/>
    </row>
    <row r="11">
      <c r="B11" s="22" t="s">
        <v>50</v>
      </c>
      <c r="C11" s="23" t="s">
        <v>51</v>
      </c>
      <c r="D11" s="24"/>
      <c r="E11" s="24"/>
      <c r="F11" s="25"/>
    </row>
    <row r="12">
      <c r="B12" s="26" t="s">
        <v>52</v>
      </c>
      <c r="C12" s="27" t="s">
        <v>53</v>
      </c>
      <c r="D12" s="28"/>
      <c r="E12" s="28"/>
      <c r="F12" s="29"/>
    </row>
    <row r="15">
      <c r="A15" s="30" t="s">
        <v>54</v>
      </c>
      <c r="B15" s="24"/>
      <c r="C15" s="24"/>
      <c r="D15" s="24"/>
      <c r="E15" s="24"/>
      <c r="F15" s="24"/>
      <c r="G15" s="24"/>
      <c r="H15" s="31"/>
    </row>
    <row r="16">
      <c r="A16" s="32" t="s">
        <v>5</v>
      </c>
      <c r="B16" s="32" t="s">
        <v>55</v>
      </c>
      <c r="C16" s="32" t="s">
        <v>56</v>
      </c>
      <c r="D16" s="32" t="s">
        <v>57</v>
      </c>
      <c r="F16" s="33" t="s">
        <v>58</v>
      </c>
      <c r="G16" s="33" t="s">
        <v>59</v>
      </c>
      <c r="H16" s="33" t="s">
        <v>60</v>
      </c>
    </row>
    <row r="17">
      <c r="A17" s="34" t="s">
        <v>61</v>
      </c>
      <c r="B17" s="34">
        <v>9.0</v>
      </c>
      <c r="C17" s="34">
        <v>4.5</v>
      </c>
      <c r="D17" s="34"/>
      <c r="F17" s="35" t="s">
        <v>62</v>
      </c>
      <c r="G17" s="36">
        <v>12.0</v>
      </c>
      <c r="H17" s="37"/>
    </row>
    <row r="18">
      <c r="A18" s="38" t="s">
        <v>63</v>
      </c>
      <c r="B18" s="38">
        <v>6.5</v>
      </c>
      <c r="C18" s="38">
        <v>7.5</v>
      </c>
      <c r="D18" s="39"/>
      <c r="F18" s="35" t="s">
        <v>64</v>
      </c>
      <c r="G18" s="36">
        <v>20.0</v>
      </c>
      <c r="H18" s="37"/>
    </row>
    <row r="19">
      <c r="A19" s="34" t="s">
        <v>65</v>
      </c>
      <c r="B19" s="34">
        <v>7.0</v>
      </c>
      <c r="C19" s="34">
        <v>8.0</v>
      </c>
      <c r="D19" s="40"/>
      <c r="F19" s="35" t="s">
        <v>66</v>
      </c>
      <c r="G19" s="36">
        <v>10.0</v>
      </c>
      <c r="H19" s="37"/>
    </row>
    <row r="21">
      <c r="F21" s="32" t="s">
        <v>67</v>
      </c>
      <c r="G21" s="41">
        <v>5.06</v>
      </c>
    </row>
    <row r="23">
      <c r="A23" s="42" t="s">
        <v>68</v>
      </c>
      <c r="B23" s="24"/>
      <c r="C23" s="24"/>
      <c r="D23" s="24"/>
      <c r="E23" s="31"/>
    </row>
    <row r="24">
      <c r="A24" s="33" t="s">
        <v>5</v>
      </c>
      <c r="B24" s="33" t="s">
        <v>69</v>
      </c>
      <c r="C24" s="33" t="s">
        <v>70</v>
      </c>
      <c r="D24" s="33" t="s">
        <v>71</v>
      </c>
      <c r="E24" s="33" t="s">
        <v>72</v>
      </c>
    </row>
    <row r="25">
      <c r="A25" s="35" t="s">
        <v>17</v>
      </c>
      <c r="B25" s="43">
        <v>5000.0</v>
      </c>
      <c r="C25" s="43">
        <v>5400.0</v>
      </c>
      <c r="D25" s="43">
        <v>4500.0</v>
      </c>
      <c r="E25" s="44"/>
    </row>
    <row r="26">
      <c r="A26" s="45" t="s">
        <v>12</v>
      </c>
      <c r="B26" s="46">
        <v>3450.0</v>
      </c>
      <c r="C26" s="46">
        <v>3000.0</v>
      </c>
      <c r="D26" s="46">
        <v>4000.0</v>
      </c>
      <c r="E26" s="47"/>
    </row>
    <row r="27">
      <c r="A27" s="48" t="s">
        <v>14</v>
      </c>
      <c r="B27" s="49">
        <v>1450.0</v>
      </c>
      <c r="C27" s="49">
        <v>2000.0</v>
      </c>
      <c r="D27" s="49">
        <v>1500.0</v>
      </c>
      <c r="E27" s="44"/>
    </row>
    <row r="28">
      <c r="A28" s="50" t="s">
        <v>72</v>
      </c>
      <c r="B28" s="47"/>
      <c r="C28" s="47"/>
      <c r="D28" s="47"/>
      <c r="E28" s="47"/>
    </row>
    <row r="30">
      <c r="A30" s="51" t="s">
        <v>73</v>
      </c>
      <c r="B30" s="24"/>
      <c r="C30" s="31"/>
    </row>
    <row r="31">
      <c r="A31" s="52" t="s">
        <v>74</v>
      </c>
      <c r="B31" s="52" t="s">
        <v>75</v>
      </c>
      <c r="C31" s="52" t="s">
        <v>76</v>
      </c>
    </row>
    <row r="32">
      <c r="A32" s="53" t="s">
        <v>77</v>
      </c>
      <c r="B32" s="54">
        <v>25000.0</v>
      </c>
      <c r="C32" s="55">
        <v>4.0</v>
      </c>
    </row>
    <row r="33">
      <c r="A33" s="56" t="s">
        <v>78</v>
      </c>
      <c r="B33" s="57">
        <v>39000.0</v>
      </c>
      <c r="C33" s="58">
        <v>2.0</v>
      </c>
    </row>
    <row r="34">
      <c r="A34" s="53" t="s">
        <v>79</v>
      </c>
      <c r="B34" s="54">
        <v>160000.0</v>
      </c>
      <c r="C34" s="55">
        <v>2.0</v>
      </c>
    </row>
    <row r="35">
      <c r="A35" s="56" t="s">
        <v>80</v>
      </c>
      <c r="B35" s="57">
        <v>89000.0</v>
      </c>
      <c r="C35" s="58">
        <v>5.0</v>
      </c>
    </row>
    <row r="36">
      <c r="A36" s="53" t="s">
        <v>81</v>
      </c>
      <c r="B36" s="54">
        <v>29000.0</v>
      </c>
      <c r="C36" s="55">
        <v>7.0</v>
      </c>
    </row>
    <row r="37">
      <c r="A37" s="59" t="s">
        <v>82</v>
      </c>
      <c r="B37" s="60"/>
      <c r="C37" s="61"/>
    </row>
    <row r="39">
      <c r="A39" s="62" t="s">
        <v>83</v>
      </c>
      <c r="B39" s="24"/>
      <c r="C39" s="24"/>
      <c r="D39" s="31"/>
    </row>
    <row r="40">
      <c r="A40" s="63" t="s">
        <v>5</v>
      </c>
      <c r="B40" s="33" t="s">
        <v>55</v>
      </c>
      <c r="C40" s="33" t="s">
        <v>56</v>
      </c>
      <c r="D40" s="33" t="s">
        <v>57</v>
      </c>
    </row>
    <row r="41">
      <c r="A41" s="64" t="s">
        <v>10</v>
      </c>
      <c r="B41" s="65">
        <v>9.0</v>
      </c>
      <c r="C41" s="65">
        <v>10.0</v>
      </c>
      <c r="D41" s="66"/>
    </row>
    <row r="42">
      <c r="A42" s="64" t="s">
        <v>84</v>
      </c>
      <c r="B42" s="65">
        <v>6.0</v>
      </c>
      <c r="C42" s="65">
        <v>7.0</v>
      </c>
      <c r="D42" s="66"/>
    </row>
    <row r="43">
      <c r="A43" s="64" t="s">
        <v>85</v>
      </c>
      <c r="B43" s="65">
        <v>4.0</v>
      </c>
      <c r="C43" s="65">
        <v>6.0</v>
      </c>
      <c r="D43" s="66"/>
    </row>
    <row r="44">
      <c r="A44" s="64" t="s">
        <v>86</v>
      </c>
      <c r="B44" s="65">
        <v>8.0</v>
      </c>
      <c r="C44" s="65">
        <v>7.0</v>
      </c>
      <c r="D44" s="66"/>
    </row>
    <row r="46">
      <c r="A46" s="67" t="s">
        <v>87</v>
      </c>
      <c r="B46" s="31"/>
      <c r="C46" s="68"/>
      <c r="D46" s="69" t="s">
        <v>87</v>
      </c>
      <c r="E46" s="24"/>
      <c r="F46" s="24"/>
      <c r="G46" s="24"/>
      <c r="H46" s="24"/>
      <c r="I46" s="31"/>
    </row>
    <row r="47">
      <c r="A47" s="33" t="s">
        <v>88</v>
      </c>
      <c r="B47" s="33" t="s">
        <v>75</v>
      </c>
      <c r="D47" s="70" t="s">
        <v>89</v>
      </c>
      <c r="E47" s="24"/>
      <c r="F47" s="24"/>
      <c r="G47" s="31"/>
      <c r="H47" s="70" t="s">
        <v>90</v>
      </c>
      <c r="I47" s="31"/>
    </row>
    <row r="48">
      <c r="A48" s="64" t="s">
        <v>91</v>
      </c>
      <c r="B48" s="43">
        <v>100.0</v>
      </c>
      <c r="D48" s="71">
        <v>2.0</v>
      </c>
      <c r="E48" s="71">
        <v>8.0</v>
      </c>
      <c r="F48" s="71">
        <v>8.0</v>
      </c>
      <c r="G48" s="71">
        <v>1.0</v>
      </c>
      <c r="H48" s="72" t="s">
        <v>92</v>
      </c>
      <c r="I48" s="73"/>
    </row>
    <row r="49">
      <c r="A49" s="64" t="s">
        <v>93</v>
      </c>
      <c r="B49" s="43">
        <v>150.0</v>
      </c>
      <c r="D49" s="34">
        <v>3.0</v>
      </c>
      <c r="E49" s="34">
        <v>6.0</v>
      </c>
      <c r="F49" s="34">
        <v>5.0</v>
      </c>
      <c r="G49" s="34">
        <v>4.0</v>
      </c>
      <c r="H49" s="74"/>
      <c r="I49" s="31"/>
    </row>
    <row r="50">
      <c r="A50" s="64" t="s">
        <v>94</v>
      </c>
      <c r="B50" s="43">
        <v>30.0</v>
      </c>
      <c r="D50" s="34">
        <v>7.0</v>
      </c>
      <c r="E50" s="34">
        <v>4.0</v>
      </c>
      <c r="F50" s="34">
        <v>2.0</v>
      </c>
      <c r="G50" s="34">
        <v>3.0</v>
      </c>
      <c r="H50" s="75" t="s">
        <v>95</v>
      </c>
      <c r="I50" s="31"/>
    </row>
    <row r="51">
      <c r="A51" s="64" t="s">
        <v>96</v>
      </c>
      <c r="B51" s="43">
        <v>25.0</v>
      </c>
      <c r="D51" s="34">
        <v>8.0</v>
      </c>
      <c r="E51" s="34">
        <v>6.0</v>
      </c>
      <c r="F51" s="34">
        <v>6.0</v>
      </c>
      <c r="G51" s="34">
        <v>6.0</v>
      </c>
      <c r="H51" s="74"/>
      <c r="I51" s="31"/>
    </row>
    <row r="52">
      <c r="A52" s="64" t="s">
        <v>97</v>
      </c>
      <c r="B52" s="43">
        <v>85.0</v>
      </c>
      <c r="D52" s="34">
        <v>5.0</v>
      </c>
      <c r="E52" s="34">
        <v>2.0</v>
      </c>
      <c r="F52" s="34">
        <v>4.0</v>
      </c>
      <c r="G52" s="34">
        <v>2.0</v>
      </c>
      <c r="H52" s="75" t="s">
        <v>98</v>
      </c>
      <c r="I52" s="31"/>
    </row>
    <row r="53">
      <c r="A53" s="64" t="s">
        <v>96</v>
      </c>
      <c r="B53" s="43">
        <v>20.0</v>
      </c>
      <c r="D53" s="34">
        <v>9.0</v>
      </c>
      <c r="E53" s="34">
        <v>5.0</v>
      </c>
      <c r="F53" s="34">
        <v>1.0</v>
      </c>
      <c r="G53" s="34">
        <v>5.0</v>
      </c>
      <c r="H53" s="74"/>
      <c r="I53" s="31"/>
    </row>
    <row r="54">
      <c r="A54" s="64" t="s">
        <v>99</v>
      </c>
      <c r="B54" s="43">
        <v>120.0</v>
      </c>
      <c r="D54" s="34">
        <v>5.0</v>
      </c>
      <c r="E54" s="34">
        <v>6.0</v>
      </c>
      <c r="F54" s="34">
        <v>3.0</v>
      </c>
      <c r="G54" s="34">
        <v>9.0</v>
      </c>
      <c r="H54" s="75" t="s">
        <v>100</v>
      </c>
      <c r="I54" s="31"/>
    </row>
    <row r="55">
      <c r="A55" s="64" t="s">
        <v>94</v>
      </c>
      <c r="B55" s="43">
        <v>15.0</v>
      </c>
      <c r="D55" s="34">
        <v>7.0</v>
      </c>
      <c r="E55" s="34">
        <v>8.0</v>
      </c>
      <c r="F55" s="34">
        <v>6.0</v>
      </c>
      <c r="G55" s="34">
        <v>8.0</v>
      </c>
      <c r="H55" s="74"/>
      <c r="I55" s="31"/>
    </row>
    <row r="56">
      <c r="A56" s="64" t="s">
        <v>96</v>
      </c>
      <c r="B56" s="43">
        <v>30.0</v>
      </c>
      <c r="D56" s="34">
        <v>6.0</v>
      </c>
      <c r="E56" s="34">
        <v>5.0</v>
      </c>
      <c r="F56" s="34">
        <v>8.0</v>
      </c>
      <c r="G56" s="34">
        <v>9.0</v>
      </c>
      <c r="H56" s="75" t="s">
        <v>101</v>
      </c>
      <c r="I56" s="31"/>
    </row>
    <row r="57">
      <c r="A57" s="76" t="s">
        <v>102</v>
      </c>
      <c r="B57" s="77"/>
      <c r="D57" s="34">
        <v>9.0</v>
      </c>
      <c r="E57" s="34">
        <v>6.0</v>
      </c>
      <c r="F57" s="34">
        <v>9.0</v>
      </c>
      <c r="G57" s="34">
        <v>4.0</v>
      </c>
      <c r="H57" s="74"/>
      <c r="I57" s="31"/>
    </row>
    <row r="59">
      <c r="A59" s="78" t="s">
        <v>103</v>
      </c>
      <c r="B59" s="79"/>
      <c r="C59" s="79"/>
      <c r="D59" s="79"/>
      <c r="E59" s="79"/>
      <c r="F59" s="80"/>
      <c r="H59" s="81" t="s">
        <v>104</v>
      </c>
      <c r="I59" s="82"/>
      <c r="J59" s="82"/>
      <c r="K59" s="82"/>
      <c r="L59" s="82"/>
      <c r="M59" s="82"/>
    </row>
    <row r="60">
      <c r="A60" s="55">
        <v>2.0</v>
      </c>
      <c r="B60" s="55">
        <v>8.0</v>
      </c>
      <c r="C60" s="55">
        <v>8.0</v>
      </c>
      <c r="D60" s="55">
        <v>1.0</v>
      </c>
      <c r="E60" s="83" t="s">
        <v>105</v>
      </c>
      <c r="F60" s="84"/>
      <c r="H60" s="85" t="s">
        <v>106</v>
      </c>
    </row>
    <row r="61">
      <c r="A61" s="86">
        <v>3.0</v>
      </c>
      <c r="B61" s="86">
        <v>6.0</v>
      </c>
      <c r="C61" s="86">
        <v>5.0</v>
      </c>
      <c r="D61" s="86">
        <v>4.0</v>
      </c>
      <c r="E61" s="87"/>
      <c r="F61" s="88"/>
      <c r="H61" s="35">
        <v>4.0</v>
      </c>
    </row>
    <row r="62">
      <c r="A62" s="55">
        <v>7.0</v>
      </c>
      <c r="B62" s="55">
        <v>4.0</v>
      </c>
      <c r="C62" s="55">
        <v>2.0</v>
      </c>
      <c r="D62" s="55">
        <v>3.0</v>
      </c>
      <c r="E62" s="83" t="s">
        <v>107</v>
      </c>
      <c r="F62" s="84"/>
      <c r="H62" s="35"/>
      <c r="K62" s="89">
        <f>COUNTA(H60:H69)- COUNT(H60:H69)</f>
        <v>4</v>
      </c>
    </row>
    <row r="63">
      <c r="A63" s="86">
        <v>8.0</v>
      </c>
      <c r="B63" s="86">
        <v>6.0</v>
      </c>
      <c r="C63" s="86">
        <v>6.0</v>
      </c>
      <c r="D63" s="86">
        <v>6.0</v>
      </c>
      <c r="E63" s="87"/>
      <c r="F63" s="88"/>
      <c r="H63" s="35" t="s">
        <v>108</v>
      </c>
    </row>
    <row r="64">
      <c r="A64" s="55">
        <v>5.0</v>
      </c>
      <c r="B64" s="55">
        <v>2.0</v>
      </c>
      <c r="C64" s="55">
        <v>4.0</v>
      </c>
      <c r="D64" s="55">
        <v>2.0</v>
      </c>
      <c r="E64" s="83" t="s">
        <v>109</v>
      </c>
      <c r="F64" s="84"/>
      <c r="H64" s="35"/>
    </row>
    <row r="65">
      <c r="A65" s="86">
        <v>9.0</v>
      </c>
      <c r="B65" s="86">
        <v>5.0</v>
      </c>
      <c r="C65" s="86">
        <v>1.0</v>
      </c>
      <c r="D65" s="86">
        <v>5.0</v>
      </c>
      <c r="E65" s="87"/>
      <c r="F65" s="88"/>
      <c r="H65" s="35">
        <v>0.26</v>
      </c>
    </row>
    <row r="66">
      <c r="A66" s="55">
        <v>5.0</v>
      </c>
      <c r="B66" s="55">
        <v>6.0</v>
      </c>
      <c r="C66" s="55">
        <v>3.0</v>
      </c>
      <c r="D66" s="55">
        <v>9.0</v>
      </c>
      <c r="E66" s="83" t="s">
        <v>110</v>
      </c>
      <c r="F66" s="84"/>
      <c r="H66" s="35" t="s">
        <v>111</v>
      </c>
    </row>
    <row r="67">
      <c r="A67" s="86">
        <v>7.0</v>
      </c>
      <c r="B67" s="86">
        <v>8.0</v>
      </c>
      <c r="C67" s="86">
        <v>6.0</v>
      </c>
      <c r="D67" s="86">
        <v>8.0</v>
      </c>
      <c r="E67" s="87"/>
      <c r="F67" s="88"/>
      <c r="H67" s="35">
        <v>45.0</v>
      </c>
    </row>
    <row r="68">
      <c r="A68" s="55">
        <v>6.0</v>
      </c>
      <c r="B68" s="55">
        <v>5.0</v>
      </c>
      <c r="C68" s="55">
        <v>6.0</v>
      </c>
      <c r="D68" s="55">
        <v>9.0</v>
      </c>
      <c r="E68" s="83" t="s">
        <v>112</v>
      </c>
      <c r="F68" s="84"/>
      <c r="H68" s="35" t="s">
        <v>113</v>
      </c>
    </row>
    <row r="69">
      <c r="A69" s="86">
        <v>9.0</v>
      </c>
      <c r="B69" s="86">
        <v>6.0</v>
      </c>
      <c r="C69" s="86">
        <v>9.0</v>
      </c>
      <c r="D69" s="86">
        <v>4.0</v>
      </c>
      <c r="E69" s="87"/>
      <c r="F69" s="88"/>
      <c r="H69" s="35"/>
    </row>
    <row r="71">
      <c r="A71" s="90" t="s">
        <v>114</v>
      </c>
      <c r="F71" s="91" t="s">
        <v>115</v>
      </c>
      <c r="G71" s="24"/>
      <c r="H71" s="24"/>
      <c r="I71" s="31"/>
    </row>
    <row r="72">
      <c r="A72" s="92" t="s">
        <v>5</v>
      </c>
      <c r="B72" s="92" t="s">
        <v>116</v>
      </c>
      <c r="C72" s="93" t="s">
        <v>117</v>
      </c>
      <c r="D72" s="94"/>
      <c r="F72" s="92" t="s">
        <v>5</v>
      </c>
      <c r="G72" s="92" t="s">
        <v>116</v>
      </c>
      <c r="H72" s="93" t="s">
        <v>118</v>
      </c>
      <c r="I72" s="94"/>
    </row>
    <row r="73">
      <c r="A73" s="53" t="s">
        <v>119</v>
      </c>
      <c r="B73" s="55">
        <v>60.0</v>
      </c>
      <c r="C73" s="95"/>
      <c r="D73" s="84"/>
      <c r="F73" s="53" t="s">
        <v>119</v>
      </c>
      <c r="G73" s="55">
        <v>56.0</v>
      </c>
      <c r="H73" s="95"/>
      <c r="I73" s="84"/>
    </row>
    <row r="74">
      <c r="A74" s="96" t="s">
        <v>120</v>
      </c>
      <c r="B74" s="97">
        <v>85.0</v>
      </c>
      <c r="C74" s="98" t="s">
        <v>121</v>
      </c>
      <c r="D74" s="99"/>
      <c r="F74" s="96" t="s">
        <v>120</v>
      </c>
      <c r="G74" s="97">
        <v>85.0</v>
      </c>
      <c r="H74" s="98" t="s">
        <v>122</v>
      </c>
      <c r="I74" s="99"/>
    </row>
    <row r="75">
      <c r="A75" s="53" t="s">
        <v>123</v>
      </c>
      <c r="B75" s="55">
        <v>23.0</v>
      </c>
      <c r="C75" s="95"/>
      <c r="D75" s="84"/>
      <c r="F75" s="53" t="s">
        <v>123</v>
      </c>
      <c r="G75" s="55">
        <v>19.0</v>
      </c>
      <c r="H75" s="95"/>
      <c r="I75" s="84"/>
    </row>
    <row r="76">
      <c r="A76" s="96" t="s">
        <v>10</v>
      </c>
      <c r="B76" s="97">
        <v>34.0</v>
      </c>
      <c r="C76" s="98" t="s">
        <v>124</v>
      </c>
      <c r="D76" s="99"/>
      <c r="F76" s="96" t="s">
        <v>10</v>
      </c>
      <c r="G76" s="97">
        <v>35.0</v>
      </c>
      <c r="H76" s="98" t="s">
        <v>125</v>
      </c>
      <c r="I76" s="99"/>
    </row>
    <row r="77">
      <c r="A77" s="53" t="s">
        <v>126</v>
      </c>
      <c r="B77" s="55">
        <v>40.0</v>
      </c>
      <c r="C77" s="95"/>
      <c r="D77" s="84"/>
      <c r="F77" s="53" t="s">
        <v>126</v>
      </c>
      <c r="G77" s="55">
        <v>45.0</v>
      </c>
      <c r="H77" s="95"/>
      <c r="I77" s="84"/>
    </row>
    <row r="79">
      <c r="A79" s="100" t="s">
        <v>127</v>
      </c>
    </row>
    <row r="80">
      <c r="A80" s="33" t="s">
        <v>4</v>
      </c>
      <c r="B80" s="33" t="s">
        <v>5</v>
      </c>
      <c r="C80" s="33" t="s">
        <v>116</v>
      </c>
      <c r="D80" s="101"/>
      <c r="E80" s="33" t="s">
        <v>4</v>
      </c>
      <c r="F80" s="33" t="s">
        <v>5</v>
      </c>
      <c r="G80" s="33" t="s">
        <v>116</v>
      </c>
    </row>
    <row r="81">
      <c r="A81" s="35">
        <v>1.0</v>
      </c>
      <c r="B81" s="35" t="s">
        <v>16</v>
      </c>
      <c r="C81" s="35">
        <v>21.0</v>
      </c>
      <c r="E81" s="35"/>
      <c r="F81" s="37"/>
      <c r="G81" s="37"/>
    </row>
    <row r="82">
      <c r="A82" s="35">
        <v>2.0</v>
      </c>
      <c r="B82" s="35" t="s">
        <v>14</v>
      </c>
      <c r="C82" s="35">
        <v>10.0</v>
      </c>
    </row>
    <row r="83">
      <c r="A83" s="35">
        <v>3.0</v>
      </c>
      <c r="B83" s="35" t="s">
        <v>120</v>
      </c>
      <c r="C83" s="35">
        <v>55.0</v>
      </c>
    </row>
    <row r="84">
      <c r="A84" s="35">
        <v>4.0</v>
      </c>
      <c r="B84" s="35" t="s">
        <v>11</v>
      </c>
      <c r="C84" s="35">
        <v>32.0</v>
      </c>
    </row>
    <row r="85">
      <c r="A85" s="35">
        <v>5.0</v>
      </c>
      <c r="B85" s="35" t="s">
        <v>128</v>
      </c>
      <c r="C85" s="35">
        <v>19.0</v>
      </c>
    </row>
    <row r="86">
      <c r="A86" s="35">
        <v>6.0</v>
      </c>
      <c r="B86" s="35" t="s">
        <v>129</v>
      </c>
      <c r="C86" s="35">
        <v>24.0</v>
      </c>
    </row>
    <row r="87">
      <c r="A87" s="35">
        <v>7.0</v>
      </c>
      <c r="B87" s="35" t="s">
        <v>130</v>
      </c>
      <c r="C87" s="35">
        <v>41.0</v>
      </c>
    </row>
    <row r="88">
      <c r="A88" s="35">
        <v>8.0</v>
      </c>
      <c r="B88" s="35" t="s">
        <v>17</v>
      </c>
      <c r="C88" s="35">
        <v>13.0</v>
      </c>
    </row>
    <row r="89">
      <c r="A89" s="35">
        <v>9.0</v>
      </c>
      <c r="B89" s="35" t="s">
        <v>131</v>
      </c>
      <c r="C89" s="35">
        <v>25.0</v>
      </c>
    </row>
    <row r="90">
      <c r="A90" s="35">
        <v>10.0</v>
      </c>
      <c r="B90" s="35" t="s">
        <v>132</v>
      </c>
      <c r="C90" s="35">
        <v>62.0</v>
      </c>
    </row>
    <row r="92">
      <c r="A92" s="67" t="s">
        <v>133</v>
      </c>
      <c r="B92" s="24"/>
      <c r="C92" s="24"/>
      <c r="D92" s="24"/>
      <c r="E92" s="31"/>
      <c r="G92" s="102" t="s">
        <v>134</v>
      </c>
      <c r="H92" s="24"/>
      <c r="I92" s="24"/>
      <c r="J92" s="24"/>
      <c r="K92" s="31"/>
    </row>
    <row r="93">
      <c r="A93" s="103" t="s">
        <v>135</v>
      </c>
      <c r="B93" s="24"/>
      <c r="C93" s="24"/>
      <c r="D93" s="31"/>
      <c r="E93" s="104" t="s">
        <v>136</v>
      </c>
      <c r="G93" s="103" t="s">
        <v>135</v>
      </c>
      <c r="H93" s="24"/>
      <c r="I93" s="24"/>
      <c r="J93" s="31"/>
      <c r="K93" s="104" t="s">
        <v>136</v>
      </c>
    </row>
    <row r="94">
      <c r="A94" s="35" t="s">
        <v>5</v>
      </c>
      <c r="B94" s="33" t="s">
        <v>69</v>
      </c>
      <c r="C94" s="33" t="s">
        <v>70</v>
      </c>
      <c r="D94" s="33" t="s">
        <v>71</v>
      </c>
      <c r="E94" s="33" t="s">
        <v>137</v>
      </c>
      <c r="G94" s="33" t="s">
        <v>5</v>
      </c>
      <c r="H94" s="33" t="s">
        <v>69</v>
      </c>
      <c r="I94" s="33" t="s">
        <v>70</v>
      </c>
      <c r="J94" s="33" t="s">
        <v>71</v>
      </c>
      <c r="K94" s="33" t="s">
        <v>137</v>
      </c>
    </row>
    <row r="95">
      <c r="A95" s="35" t="s">
        <v>14</v>
      </c>
      <c r="B95" s="35">
        <v>1800.0</v>
      </c>
      <c r="C95" s="35">
        <v>2100.0</v>
      </c>
      <c r="D95" s="35">
        <v>1000.0</v>
      </c>
      <c r="E95" s="37"/>
      <c r="G95" s="35" t="s">
        <v>14</v>
      </c>
      <c r="H95" s="35">
        <v>1800.0</v>
      </c>
      <c r="I95" s="35">
        <v>1950.0</v>
      </c>
      <c r="J95" s="35">
        <v>1000.0</v>
      </c>
      <c r="K95" s="37"/>
    </row>
    <row r="96">
      <c r="A96" s="35" t="s">
        <v>138</v>
      </c>
      <c r="B96" s="35">
        <v>3450.0</v>
      </c>
      <c r="C96" s="35">
        <v>3000.0</v>
      </c>
      <c r="D96" s="35">
        <v>4000.0</v>
      </c>
      <c r="E96" s="37"/>
      <c r="G96" s="35" t="s">
        <v>138</v>
      </c>
      <c r="H96" s="35">
        <v>3450.0</v>
      </c>
      <c r="I96" s="35">
        <v>3000.0</v>
      </c>
      <c r="J96" s="35">
        <v>4000.0</v>
      </c>
      <c r="K96" s="37"/>
    </row>
    <row r="97">
      <c r="A97" s="35" t="s">
        <v>139</v>
      </c>
      <c r="B97" s="35">
        <v>1450.0</v>
      </c>
      <c r="C97" s="35">
        <v>1900.0</v>
      </c>
      <c r="D97" s="35">
        <v>1500.0</v>
      </c>
      <c r="E97" s="37"/>
      <c r="G97" s="35" t="s">
        <v>139</v>
      </c>
      <c r="H97" s="35">
        <v>1450.0</v>
      </c>
      <c r="I97" s="35">
        <v>2000.0</v>
      </c>
      <c r="J97" s="35">
        <v>1500.0</v>
      </c>
      <c r="K97" s="37"/>
    </row>
    <row r="99">
      <c r="A99" s="105" t="s">
        <v>140</v>
      </c>
      <c r="B99" s="24"/>
      <c r="C99" s="24"/>
      <c r="D99" s="24"/>
      <c r="E99" s="31"/>
      <c r="G99" s="106" t="s">
        <v>141</v>
      </c>
      <c r="H99" s="24"/>
      <c r="I99" s="24"/>
      <c r="J99" s="24"/>
      <c r="K99" s="31"/>
      <c r="M99" s="106" t="s">
        <v>142</v>
      </c>
      <c r="N99" s="24"/>
      <c r="O99" s="24"/>
      <c r="P99" s="24"/>
      <c r="Q99" s="24"/>
      <c r="R99" s="31"/>
      <c r="T99" s="106" t="s">
        <v>143</v>
      </c>
      <c r="U99" s="24"/>
      <c r="V99" s="24"/>
      <c r="W99" s="31"/>
    </row>
    <row r="100">
      <c r="A100" s="33" t="s">
        <v>5</v>
      </c>
      <c r="B100" s="33" t="s">
        <v>55</v>
      </c>
      <c r="C100" s="33" t="s">
        <v>56</v>
      </c>
      <c r="D100" s="33" t="s">
        <v>57</v>
      </c>
      <c r="E100" s="33" t="s">
        <v>144</v>
      </c>
      <c r="G100" s="33" t="s">
        <v>5</v>
      </c>
      <c r="H100" s="33" t="s">
        <v>55</v>
      </c>
      <c r="I100" s="33" t="s">
        <v>56</v>
      </c>
      <c r="J100" s="33" t="s">
        <v>57</v>
      </c>
      <c r="K100" s="33" t="s">
        <v>144</v>
      </c>
      <c r="M100" s="33" t="s">
        <v>5</v>
      </c>
      <c r="N100" s="33" t="s">
        <v>55</v>
      </c>
      <c r="O100" s="33" t="s">
        <v>56</v>
      </c>
      <c r="P100" s="33" t="s">
        <v>57</v>
      </c>
      <c r="Q100" s="33" t="s">
        <v>145</v>
      </c>
      <c r="R100" s="33" t="s">
        <v>144</v>
      </c>
      <c r="T100" s="33" t="s">
        <v>5</v>
      </c>
      <c r="U100" s="33" t="s">
        <v>146</v>
      </c>
      <c r="V100" s="33" t="s">
        <v>116</v>
      </c>
      <c r="W100" s="33" t="s">
        <v>147</v>
      </c>
    </row>
    <row r="101">
      <c r="A101" s="35" t="s">
        <v>129</v>
      </c>
      <c r="B101" s="107">
        <v>8.0</v>
      </c>
      <c r="C101" s="107">
        <v>5.5</v>
      </c>
      <c r="D101" s="107">
        <v>8.0</v>
      </c>
      <c r="E101" s="37"/>
      <c r="G101" s="35" t="s">
        <v>148</v>
      </c>
      <c r="H101" s="107">
        <v>3.0</v>
      </c>
      <c r="I101" s="107">
        <v>4.0</v>
      </c>
      <c r="J101" s="108">
        <f t="shared" ref="J101:J104" si="1">MEDIAN(H101:I101)</f>
        <v>3.5</v>
      </c>
      <c r="K101" s="37"/>
      <c r="M101" s="35" t="s">
        <v>129</v>
      </c>
      <c r="N101" s="107">
        <v>3.0</v>
      </c>
      <c r="O101" s="107">
        <v>4.0</v>
      </c>
      <c r="P101" s="107">
        <v>10.0</v>
      </c>
      <c r="Q101" s="109">
        <v>0.75</v>
      </c>
      <c r="R101" s="37"/>
      <c r="T101" s="35" t="s">
        <v>14</v>
      </c>
      <c r="U101" s="107" t="s">
        <v>149</v>
      </c>
      <c r="V101" s="110">
        <v>18.0</v>
      </c>
      <c r="W101" s="108"/>
    </row>
    <row r="102">
      <c r="A102" s="35" t="s">
        <v>150</v>
      </c>
      <c r="B102" s="107">
        <v>10.0</v>
      </c>
      <c r="C102" s="107">
        <v>9.0</v>
      </c>
      <c r="D102" s="107">
        <v>6.5</v>
      </c>
      <c r="E102" s="37"/>
      <c r="G102" s="35" t="s">
        <v>12</v>
      </c>
      <c r="H102" s="107">
        <v>8.0</v>
      </c>
      <c r="I102" s="107">
        <v>7.0</v>
      </c>
      <c r="J102" s="108">
        <f t="shared" si="1"/>
        <v>7.5</v>
      </c>
      <c r="K102" s="37"/>
      <c r="M102" s="35" t="s">
        <v>150</v>
      </c>
      <c r="N102" s="107">
        <v>8.0</v>
      </c>
      <c r="O102" s="107">
        <v>7.0</v>
      </c>
      <c r="P102" s="108">
        <f t="shared" ref="P102:P104" si="2">MEDIAN(N102:O102)</f>
        <v>7.5</v>
      </c>
      <c r="Q102" s="109">
        <v>0.85</v>
      </c>
      <c r="R102" s="37"/>
      <c r="T102" s="35" t="s">
        <v>12</v>
      </c>
      <c r="U102" s="107" t="s">
        <v>151</v>
      </c>
      <c r="V102" s="110">
        <v>15.0</v>
      </c>
      <c r="W102" s="108"/>
    </row>
    <row r="103">
      <c r="A103" s="35" t="s">
        <v>152</v>
      </c>
      <c r="B103" s="107">
        <v>6.0</v>
      </c>
      <c r="C103" s="107">
        <v>7.0</v>
      </c>
      <c r="D103" s="108">
        <f t="shared" ref="D103:D104" si="3">MEDIAN(B103:C103)</f>
        <v>6.5</v>
      </c>
      <c r="E103" s="37"/>
      <c r="G103" s="35" t="s">
        <v>153</v>
      </c>
      <c r="H103" s="107">
        <v>6.0</v>
      </c>
      <c r="I103" s="107">
        <v>7.0</v>
      </c>
      <c r="J103" s="108">
        <f t="shared" si="1"/>
        <v>6.5</v>
      </c>
      <c r="K103" s="37"/>
      <c r="M103" s="35" t="s">
        <v>152</v>
      </c>
      <c r="N103" s="107">
        <v>6.0</v>
      </c>
      <c r="O103" s="107">
        <v>7.0</v>
      </c>
      <c r="P103" s="108">
        <f t="shared" si="2"/>
        <v>6.5</v>
      </c>
      <c r="Q103" s="109">
        <v>0.8</v>
      </c>
      <c r="R103" s="37"/>
      <c r="T103" s="35" t="s">
        <v>17</v>
      </c>
      <c r="U103" s="107" t="s">
        <v>149</v>
      </c>
      <c r="V103" s="110">
        <v>16.0</v>
      </c>
      <c r="W103" s="108"/>
    </row>
    <row r="104">
      <c r="A104" s="35" t="s">
        <v>154</v>
      </c>
      <c r="B104" s="107">
        <v>6.0</v>
      </c>
      <c r="C104" s="107">
        <v>8.0</v>
      </c>
      <c r="D104" s="108">
        <f t="shared" si="3"/>
        <v>7</v>
      </c>
      <c r="E104" s="37"/>
      <c r="G104" s="35" t="s">
        <v>16</v>
      </c>
      <c r="H104" s="107">
        <v>2.0</v>
      </c>
      <c r="I104" s="107">
        <v>4.5</v>
      </c>
      <c r="J104" s="108">
        <f t="shared" si="1"/>
        <v>3.25</v>
      </c>
      <c r="K104" s="37"/>
      <c r="M104" s="35" t="s">
        <v>154</v>
      </c>
      <c r="N104" s="107">
        <v>6.0</v>
      </c>
      <c r="O104" s="107">
        <v>4.5</v>
      </c>
      <c r="P104" s="108">
        <f t="shared" si="2"/>
        <v>5.25</v>
      </c>
      <c r="Q104" s="109">
        <v>0.6</v>
      </c>
      <c r="R104" s="37"/>
      <c r="T104" s="35" t="s">
        <v>155</v>
      </c>
      <c r="U104" s="107" t="s">
        <v>156</v>
      </c>
      <c r="V104" s="110">
        <v>22.0</v>
      </c>
      <c r="W104" s="108"/>
    </row>
    <row r="105">
      <c r="A105" s="111"/>
      <c r="B105" s="111"/>
      <c r="C105" s="111"/>
      <c r="D105" s="112"/>
      <c r="E105" s="112"/>
    </row>
    <row r="106">
      <c r="A106" s="113" t="s">
        <v>157</v>
      </c>
    </row>
    <row r="107">
      <c r="A107" s="33" t="s">
        <v>5</v>
      </c>
      <c r="B107" s="33" t="s">
        <v>6</v>
      </c>
      <c r="C107" s="33" t="s">
        <v>158</v>
      </c>
      <c r="D107" s="33" t="s">
        <v>159</v>
      </c>
      <c r="F107" s="114" t="s">
        <v>5</v>
      </c>
      <c r="G107" s="114" t="s">
        <v>6</v>
      </c>
      <c r="H107" s="114" t="s">
        <v>158</v>
      </c>
      <c r="I107" s="114" t="s">
        <v>159</v>
      </c>
    </row>
    <row r="108">
      <c r="A108" s="35" t="s">
        <v>10</v>
      </c>
      <c r="B108" s="43">
        <v>1200.0</v>
      </c>
      <c r="C108" s="115">
        <v>0.95</v>
      </c>
      <c r="D108" s="37"/>
      <c r="F108" s="34"/>
      <c r="G108" s="40"/>
      <c r="H108" s="40"/>
      <c r="I108" s="40"/>
    </row>
    <row r="109">
      <c r="A109" s="35" t="s">
        <v>12</v>
      </c>
      <c r="B109" s="43">
        <v>2500.0</v>
      </c>
      <c r="C109" s="115">
        <v>0.8</v>
      </c>
      <c r="D109" s="37"/>
    </row>
    <row r="110">
      <c r="A110" s="35" t="s">
        <v>14</v>
      </c>
      <c r="B110" s="43">
        <v>1200.0</v>
      </c>
      <c r="C110" s="115">
        <v>0.85</v>
      </c>
      <c r="D110" s="37"/>
    </row>
    <row r="111">
      <c r="A111" s="35" t="s">
        <v>160</v>
      </c>
      <c r="B111" s="43">
        <v>3400.0</v>
      </c>
      <c r="C111" s="115">
        <v>0.5</v>
      </c>
      <c r="D111" s="37"/>
      <c r="F111" s="116" t="s">
        <v>161</v>
      </c>
      <c r="G111" s="117"/>
      <c r="H111" s="118"/>
    </row>
    <row r="112">
      <c r="A112" s="35" t="s">
        <v>61</v>
      </c>
      <c r="B112" s="43">
        <v>2500.0</v>
      </c>
      <c r="C112" s="115">
        <v>0.75</v>
      </c>
      <c r="D112" s="37"/>
      <c r="F112" s="119" t="s">
        <v>162</v>
      </c>
      <c r="G112" s="84"/>
      <c r="H112" s="120"/>
    </row>
    <row r="113">
      <c r="A113" s="35" t="s">
        <v>15</v>
      </c>
      <c r="B113" s="43">
        <v>4000.0</v>
      </c>
      <c r="C113" s="115">
        <v>0.75</v>
      </c>
      <c r="D113" s="37"/>
      <c r="F113" s="121" t="s">
        <v>163</v>
      </c>
      <c r="G113" s="122"/>
      <c r="H113" s="118"/>
    </row>
    <row r="114">
      <c r="A114" s="35" t="s">
        <v>164</v>
      </c>
      <c r="B114" s="43">
        <v>1200.0</v>
      </c>
      <c r="C114" s="115">
        <v>0.65</v>
      </c>
      <c r="D114" s="37"/>
      <c r="F114" s="119" t="s">
        <v>165</v>
      </c>
      <c r="G114" s="84"/>
      <c r="H114" s="120"/>
    </row>
    <row r="115">
      <c r="A115" s="35" t="s">
        <v>63</v>
      </c>
      <c r="B115" s="43">
        <v>5000.0</v>
      </c>
      <c r="C115" s="115">
        <v>0.65</v>
      </c>
      <c r="D115" s="37"/>
      <c r="F115" s="121" t="s">
        <v>166</v>
      </c>
      <c r="G115" s="122"/>
      <c r="H115" s="118"/>
    </row>
    <row r="116">
      <c r="A116" s="35" t="s">
        <v>18</v>
      </c>
      <c r="B116" s="43">
        <v>6000.0</v>
      </c>
      <c r="C116" s="115">
        <v>0.7</v>
      </c>
      <c r="D116" s="37"/>
      <c r="F116" s="119" t="s">
        <v>167</v>
      </c>
      <c r="G116" s="84"/>
      <c r="H116" s="120"/>
    </row>
    <row r="117">
      <c r="A117" s="35" t="s">
        <v>11</v>
      </c>
      <c r="B117" s="43">
        <v>1200.0</v>
      </c>
      <c r="C117" s="115">
        <v>0.9</v>
      </c>
      <c r="D117" s="37"/>
      <c r="F117" s="121" t="s">
        <v>168</v>
      </c>
      <c r="G117" s="122"/>
      <c r="H117" s="118"/>
    </row>
    <row r="118">
      <c r="A118" s="35" t="s">
        <v>169</v>
      </c>
      <c r="B118" s="43">
        <v>4500.0</v>
      </c>
      <c r="C118" s="115">
        <v>0.8</v>
      </c>
      <c r="D118" s="37"/>
      <c r="F118" s="119" t="s">
        <v>170</v>
      </c>
      <c r="G118" s="84"/>
      <c r="H118" s="120"/>
    </row>
    <row r="119">
      <c r="A119" s="35" t="s">
        <v>171</v>
      </c>
      <c r="B119" s="43">
        <v>2500.0</v>
      </c>
      <c r="C119" s="115">
        <v>0.65</v>
      </c>
      <c r="D119" s="37"/>
    </row>
    <row r="120">
      <c r="A120" s="1"/>
    </row>
  </sheetData>
  <mergeCells count="65">
    <mergeCell ref="F71:I71"/>
    <mergeCell ref="H72:I72"/>
    <mergeCell ref="H73:I73"/>
    <mergeCell ref="H74:I74"/>
    <mergeCell ref="H75:I75"/>
    <mergeCell ref="H76:I76"/>
    <mergeCell ref="H77:I77"/>
    <mergeCell ref="C73:D73"/>
    <mergeCell ref="C74:D74"/>
    <mergeCell ref="C75:D75"/>
    <mergeCell ref="C76:D76"/>
    <mergeCell ref="C77:D77"/>
    <mergeCell ref="A79:G79"/>
    <mergeCell ref="G92:K92"/>
    <mergeCell ref="C10:F10"/>
    <mergeCell ref="C11:F11"/>
    <mergeCell ref="C12:F12"/>
    <mergeCell ref="A15:H15"/>
    <mergeCell ref="A23:E23"/>
    <mergeCell ref="A30:C30"/>
    <mergeCell ref="A39:D39"/>
    <mergeCell ref="A37:B37"/>
    <mergeCell ref="A46:B46"/>
    <mergeCell ref="D46:I46"/>
    <mergeCell ref="D47:G47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A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A71:D71"/>
    <mergeCell ref="C72:D72"/>
    <mergeCell ref="A92:E92"/>
    <mergeCell ref="A93:D93"/>
    <mergeCell ref="G93:J93"/>
    <mergeCell ref="A99:E99"/>
    <mergeCell ref="G99:K99"/>
    <mergeCell ref="M99:R99"/>
    <mergeCell ref="T99:W99"/>
    <mergeCell ref="F117:G117"/>
    <mergeCell ref="F118:G118"/>
    <mergeCell ref="A106:I106"/>
    <mergeCell ref="F111:G111"/>
    <mergeCell ref="F112:G112"/>
    <mergeCell ref="F113:G113"/>
    <mergeCell ref="F114:G114"/>
    <mergeCell ref="F115:G115"/>
    <mergeCell ref="F116:G116"/>
  </mergeCells>
  <drawing r:id="rId1"/>
  <tableParts count="18"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6" max="6" width="13.88"/>
    <col customWidth="1" min="7" max="7" width="11.5"/>
    <col customWidth="1" min="8" max="9" width="3.13"/>
    <col customWidth="1" min="10" max="10" width="3.75"/>
    <col customWidth="1" min="11" max="12" width="3.38"/>
    <col customWidth="1" min="13" max="13" width="3.5"/>
    <col customWidth="1" min="14" max="14" width="3.13"/>
    <col customWidth="1" min="15" max="15" width="10.75"/>
    <col customWidth="1" min="16" max="22" width="3.13"/>
    <col customWidth="1" min="23" max="23" width="10.75"/>
    <col customWidth="1" min="24" max="30" width="3.13"/>
    <col customWidth="1" min="31" max="31" width="10.75"/>
    <col customWidth="1" min="32" max="37" width="3.13"/>
    <col customWidth="1" min="38" max="39" width="12.63"/>
  </cols>
  <sheetData>
    <row r="1">
      <c r="A1" s="123" t="s">
        <v>172</v>
      </c>
      <c r="B1" s="124"/>
      <c r="C1" s="124"/>
      <c r="D1" s="124"/>
      <c r="E1" s="124"/>
      <c r="F1" s="124"/>
      <c r="G1" s="124"/>
      <c r="H1" s="124"/>
      <c r="I1" s="94"/>
    </row>
    <row r="2">
      <c r="A2" s="92" t="s">
        <v>5</v>
      </c>
      <c r="B2" s="92" t="s">
        <v>6</v>
      </c>
      <c r="C2" s="92" t="s">
        <v>116</v>
      </c>
      <c r="D2" s="92" t="s">
        <v>97</v>
      </c>
      <c r="E2" s="125"/>
      <c r="F2" s="125"/>
      <c r="G2" s="125"/>
      <c r="H2" s="125"/>
      <c r="I2" s="125"/>
    </row>
    <row r="3">
      <c r="A3" s="97" t="s">
        <v>173</v>
      </c>
      <c r="B3" s="126">
        <v>4000.0</v>
      </c>
      <c r="C3" s="97">
        <v>17.0</v>
      </c>
      <c r="D3" s="97">
        <v>3.3282334E7</v>
      </c>
      <c r="E3" s="125"/>
      <c r="F3" s="125"/>
      <c r="G3" s="125"/>
      <c r="H3" s="125"/>
      <c r="I3" s="125"/>
    </row>
    <row r="4">
      <c r="A4" s="55" t="s">
        <v>17</v>
      </c>
      <c r="B4" s="54">
        <v>3500.0</v>
      </c>
      <c r="C4" s="55">
        <v>34.0</v>
      </c>
      <c r="D4" s="55">
        <v>3.3959875E7</v>
      </c>
      <c r="E4" s="125"/>
      <c r="F4" s="127" t="s">
        <v>174</v>
      </c>
      <c r="G4" s="128"/>
      <c r="H4" s="128"/>
      <c r="I4" s="128"/>
      <c r="J4" s="24"/>
      <c r="K4" s="24"/>
      <c r="L4" s="24"/>
      <c r="M4" s="24"/>
      <c r="N4" s="31"/>
    </row>
    <row r="5">
      <c r="A5" s="97" t="s">
        <v>164</v>
      </c>
      <c r="B5" s="126">
        <v>1200.0</v>
      </c>
      <c r="C5" s="97">
        <v>16.0</v>
      </c>
      <c r="D5" s="97">
        <v>3.3621598E7</v>
      </c>
      <c r="E5" s="125"/>
      <c r="F5" s="129"/>
      <c r="G5" s="130"/>
      <c r="H5" s="130"/>
      <c r="I5" s="130"/>
      <c r="J5" s="24"/>
      <c r="K5" s="24"/>
      <c r="L5" s="24"/>
      <c r="M5" s="24"/>
      <c r="N5" s="31"/>
    </row>
    <row r="6">
      <c r="A6" s="55" t="s">
        <v>175</v>
      </c>
      <c r="B6" s="54">
        <v>5500.0</v>
      </c>
      <c r="C6" s="55">
        <v>43.0</v>
      </c>
      <c r="D6" s="55">
        <v>3.3282334E7</v>
      </c>
      <c r="E6" s="125"/>
      <c r="F6" s="127" t="s">
        <v>176</v>
      </c>
      <c r="G6" s="128"/>
      <c r="H6" s="128"/>
      <c r="I6" s="128"/>
      <c r="J6" s="24"/>
      <c r="K6" s="24"/>
      <c r="L6" s="24"/>
      <c r="M6" s="24"/>
      <c r="N6" s="31"/>
    </row>
    <row r="7">
      <c r="A7" s="97" t="s">
        <v>61</v>
      </c>
      <c r="B7" s="126">
        <v>6500.0</v>
      </c>
      <c r="C7" s="97">
        <v>26.0</v>
      </c>
      <c r="D7" s="97">
        <v>3.3467862E7</v>
      </c>
      <c r="E7" s="125"/>
      <c r="F7" s="131"/>
      <c r="G7" s="130"/>
      <c r="H7" s="130"/>
      <c r="I7" s="130"/>
      <c r="J7" s="24"/>
      <c r="K7" s="24"/>
      <c r="L7" s="24"/>
      <c r="M7" s="24"/>
      <c r="N7" s="31"/>
    </row>
    <row r="8">
      <c r="A8" s="55" t="s">
        <v>177</v>
      </c>
      <c r="B8" s="54">
        <v>2500.0</v>
      </c>
      <c r="C8" s="55">
        <v>17.0</v>
      </c>
      <c r="D8" s="55">
        <v>3.3282334E7</v>
      </c>
      <c r="E8" s="125"/>
      <c r="F8" s="127" t="s">
        <v>178</v>
      </c>
      <c r="G8" s="128"/>
      <c r="H8" s="128"/>
      <c r="I8" s="128"/>
      <c r="J8" s="24"/>
      <c r="K8" s="24"/>
      <c r="L8" s="24"/>
      <c r="M8" s="24"/>
      <c r="N8" s="31"/>
    </row>
    <row r="9">
      <c r="A9" s="97" t="s">
        <v>179</v>
      </c>
      <c r="B9" s="126">
        <v>3000.0</v>
      </c>
      <c r="C9" s="97">
        <v>15.0</v>
      </c>
      <c r="D9" s="97">
        <v>3.3694512E7</v>
      </c>
      <c r="E9" s="125"/>
      <c r="F9" s="131"/>
      <c r="G9" s="130"/>
      <c r="H9" s="130"/>
      <c r="I9" s="130"/>
      <c r="J9" s="24"/>
      <c r="K9" s="24"/>
      <c r="L9" s="24"/>
      <c r="M9" s="24"/>
      <c r="N9" s="31"/>
    </row>
    <row r="10">
      <c r="F10" s="127" t="s">
        <v>180</v>
      </c>
      <c r="G10" s="130"/>
      <c r="H10" s="130"/>
      <c r="I10" s="130"/>
      <c r="J10" s="24"/>
      <c r="K10" s="24"/>
      <c r="L10" s="24"/>
      <c r="M10" s="24"/>
      <c r="N10" s="31"/>
    </row>
    <row r="11">
      <c r="A11" s="132" t="s">
        <v>181</v>
      </c>
      <c r="B11" s="124"/>
      <c r="C11" s="124"/>
      <c r="D11" s="94"/>
      <c r="F11" s="133"/>
      <c r="G11" s="24"/>
      <c r="H11" s="24"/>
      <c r="I11" s="24"/>
      <c r="J11" s="24"/>
      <c r="K11" s="24"/>
      <c r="L11" s="24"/>
      <c r="M11" s="24"/>
      <c r="N11" s="31"/>
    </row>
    <row r="12">
      <c r="A12" s="134" t="s">
        <v>5</v>
      </c>
      <c r="B12" s="135" t="s">
        <v>6</v>
      </c>
      <c r="C12" s="134" t="s">
        <v>116</v>
      </c>
      <c r="D12" s="134" t="s">
        <v>97</v>
      </c>
    </row>
    <row r="13">
      <c r="A13" s="97" t="s">
        <v>173</v>
      </c>
      <c r="B13" s="126"/>
      <c r="C13" s="97"/>
      <c r="D13" s="97"/>
    </row>
    <row r="15">
      <c r="A15" s="106" t="s">
        <v>182</v>
      </c>
      <c r="B15" s="24"/>
      <c r="C15" s="24"/>
      <c r="D15" s="24"/>
      <c r="E15" s="31"/>
      <c r="F15" s="136"/>
      <c r="G15" s="136"/>
      <c r="H15" s="136"/>
      <c r="I15" s="136"/>
    </row>
    <row r="16">
      <c r="A16" s="33" t="s">
        <v>5</v>
      </c>
      <c r="B16" s="33" t="s">
        <v>55</v>
      </c>
      <c r="C16" s="33" t="s">
        <v>56</v>
      </c>
      <c r="D16" s="33" t="s">
        <v>57</v>
      </c>
      <c r="E16" s="33" t="s">
        <v>144</v>
      </c>
      <c r="G16" s="137" t="s">
        <v>129</v>
      </c>
      <c r="H16" s="24"/>
      <c r="I16" s="24"/>
      <c r="J16" s="24"/>
      <c r="K16" s="24"/>
      <c r="L16" s="24"/>
      <c r="M16" s="31"/>
      <c r="O16" s="137" t="s">
        <v>13</v>
      </c>
      <c r="P16" s="24"/>
      <c r="Q16" s="24"/>
      <c r="R16" s="24"/>
      <c r="S16" s="24"/>
      <c r="T16" s="24"/>
      <c r="U16" s="31"/>
      <c r="W16" s="137" t="s">
        <v>152</v>
      </c>
      <c r="X16" s="24"/>
      <c r="Y16" s="24"/>
      <c r="Z16" s="24"/>
      <c r="AA16" s="24"/>
      <c r="AB16" s="24"/>
      <c r="AC16" s="31"/>
      <c r="AD16" s="138"/>
      <c r="AE16" s="137" t="s">
        <v>183</v>
      </c>
      <c r="AF16" s="24"/>
      <c r="AG16" s="24"/>
      <c r="AH16" s="24"/>
      <c r="AI16" s="24"/>
      <c r="AJ16" s="24"/>
      <c r="AK16" s="31"/>
      <c r="AL16" s="138"/>
      <c r="AM16" s="138"/>
    </row>
    <row r="17">
      <c r="A17" s="35" t="s">
        <v>129</v>
      </c>
      <c r="B17" s="107">
        <v>8.0</v>
      </c>
      <c r="C17" s="107">
        <v>5.5</v>
      </c>
      <c r="D17" s="108">
        <f t="shared" ref="D17:D20" si="1">MEDIAN(B17:C17)</f>
        <v>6.75</v>
      </c>
      <c r="E17" s="66" t="str">
        <f t="shared" ref="E17:E20" si="2">IF(D17&gt;=7,"Aprovado","Reprovado")</f>
        <v>Reprovado</v>
      </c>
      <c r="G17" s="139" t="s">
        <v>184</v>
      </c>
      <c r="H17" s="140" t="s">
        <v>185</v>
      </c>
      <c r="I17" s="140" t="s">
        <v>186</v>
      </c>
      <c r="J17" s="140" t="s">
        <v>187</v>
      </c>
      <c r="K17" s="140" t="s">
        <v>188</v>
      </c>
      <c r="L17" s="140" t="s">
        <v>189</v>
      </c>
      <c r="M17" s="140" t="s">
        <v>190</v>
      </c>
      <c r="O17" s="139" t="s">
        <v>184</v>
      </c>
      <c r="P17" s="140" t="s">
        <v>185</v>
      </c>
      <c r="Q17" s="140" t="s">
        <v>186</v>
      </c>
      <c r="R17" s="140" t="s">
        <v>187</v>
      </c>
      <c r="S17" s="140" t="s">
        <v>188</v>
      </c>
      <c r="T17" s="140" t="s">
        <v>189</v>
      </c>
      <c r="U17" s="140" t="s">
        <v>190</v>
      </c>
      <c r="W17" s="139" t="s">
        <v>184</v>
      </c>
      <c r="X17" s="140" t="s">
        <v>185</v>
      </c>
      <c r="Y17" s="140" t="s">
        <v>186</v>
      </c>
      <c r="Z17" s="140" t="s">
        <v>187</v>
      </c>
      <c r="AA17" s="140" t="s">
        <v>188</v>
      </c>
      <c r="AB17" s="140" t="s">
        <v>189</v>
      </c>
      <c r="AC17" s="140" t="s">
        <v>190</v>
      </c>
      <c r="AD17" s="141"/>
      <c r="AE17" s="139" t="s">
        <v>184</v>
      </c>
      <c r="AF17" s="140" t="s">
        <v>185</v>
      </c>
      <c r="AG17" s="140" t="s">
        <v>186</v>
      </c>
      <c r="AH17" s="140" t="s">
        <v>187</v>
      </c>
      <c r="AI17" s="140" t="s">
        <v>188</v>
      </c>
      <c r="AJ17" s="140" t="s">
        <v>189</v>
      </c>
      <c r="AK17" s="140" t="s">
        <v>190</v>
      </c>
      <c r="AL17" s="141"/>
      <c r="AM17" s="141"/>
    </row>
    <row r="18">
      <c r="A18" s="35" t="s">
        <v>150</v>
      </c>
      <c r="B18" s="107">
        <v>10.0</v>
      </c>
      <c r="C18" s="107">
        <v>9.0</v>
      </c>
      <c r="D18" s="108">
        <f t="shared" si="1"/>
        <v>9.5</v>
      </c>
      <c r="E18" s="66" t="str">
        <f t="shared" si="2"/>
        <v>Aprovado</v>
      </c>
      <c r="G18" s="142" t="s">
        <v>191</v>
      </c>
      <c r="H18" s="142">
        <v>1.0</v>
      </c>
      <c r="I18" s="142">
        <v>1.0</v>
      </c>
      <c r="J18" s="142">
        <v>0.0</v>
      </c>
      <c r="K18" s="142">
        <v>1.0</v>
      </c>
      <c r="L18" s="142">
        <v>1.0</v>
      </c>
      <c r="M18" s="142">
        <v>1.0</v>
      </c>
      <c r="O18" s="142" t="s">
        <v>191</v>
      </c>
      <c r="P18" s="142">
        <v>1.0</v>
      </c>
      <c r="Q18" s="142">
        <v>1.0</v>
      </c>
      <c r="R18" s="142">
        <v>1.0</v>
      </c>
      <c r="S18" s="142">
        <v>1.0</v>
      </c>
      <c r="T18" s="142">
        <v>1.0</v>
      </c>
      <c r="U18" s="142">
        <v>0.0</v>
      </c>
      <c r="W18" s="142" t="s">
        <v>191</v>
      </c>
      <c r="X18" s="142">
        <v>0.0</v>
      </c>
      <c r="Y18" s="142">
        <v>1.0</v>
      </c>
      <c r="Z18" s="142">
        <v>1.0</v>
      </c>
      <c r="AA18" s="142">
        <v>1.0</v>
      </c>
      <c r="AB18" s="142">
        <v>1.0</v>
      </c>
      <c r="AC18" s="142">
        <v>1.0</v>
      </c>
      <c r="AD18" s="143"/>
      <c r="AE18" s="142" t="s">
        <v>191</v>
      </c>
      <c r="AF18" s="142">
        <f t="shared" ref="AF18:AK18" si="3">X18+P18+H18</f>
        <v>2</v>
      </c>
      <c r="AG18" s="142">
        <f t="shared" si="3"/>
        <v>3</v>
      </c>
      <c r="AH18" s="142">
        <f t="shared" si="3"/>
        <v>2</v>
      </c>
      <c r="AI18" s="142">
        <f t="shared" si="3"/>
        <v>3</v>
      </c>
      <c r="AJ18" s="142">
        <f t="shared" si="3"/>
        <v>3</v>
      </c>
      <c r="AK18" s="142">
        <f t="shared" si="3"/>
        <v>2</v>
      </c>
      <c r="AL18" s="143"/>
      <c r="AM18" s="143"/>
    </row>
    <row r="19">
      <c r="A19" s="35" t="s">
        <v>152</v>
      </c>
      <c r="B19" s="107">
        <v>6.0</v>
      </c>
      <c r="C19" s="107">
        <v>5.0</v>
      </c>
      <c r="D19" s="108">
        <f t="shared" si="1"/>
        <v>5.5</v>
      </c>
      <c r="E19" s="66" t="str">
        <f t="shared" si="2"/>
        <v>Reprovado</v>
      </c>
      <c r="G19" s="144" t="s">
        <v>192</v>
      </c>
      <c r="H19" s="145">
        <v>1.0</v>
      </c>
      <c r="I19" s="145">
        <v>1.0</v>
      </c>
      <c r="J19" s="145">
        <v>0.0</v>
      </c>
      <c r="K19" s="145">
        <v>1.0</v>
      </c>
      <c r="L19" s="145">
        <v>1.0</v>
      </c>
      <c r="M19" s="145">
        <v>1.0</v>
      </c>
      <c r="O19" s="144" t="s">
        <v>192</v>
      </c>
      <c r="P19" s="145">
        <v>1.0</v>
      </c>
      <c r="Q19" s="145">
        <v>1.0</v>
      </c>
      <c r="R19" s="145">
        <v>1.0</v>
      </c>
      <c r="S19" s="145">
        <v>1.0</v>
      </c>
      <c r="T19" s="145">
        <v>1.0</v>
      </c>
      <c r="U19" s="145">
        <v>0.0</v>
      </c>
      <c r="W19" s="144" t="s">
        <v>192</v>
      </c>
      <c r="X19" s="145">
        <v>0.0</v>
      </c>
      <c r="Y19" s="145">
        <v>1.0</v>
      </c>
      <c r="Z19" s="145">
        <v>1.0</v>
      </c>
      <c r="AA19" s="145">
        <v>1.0</v>
      </c>
      <c r="AB19" s="145">
        <v>1.0</v>
      </c>
      <c r="AC19" s="145">
        <v>1.0</v>
      </c>
      <c r="AD19" s="143"/>
      <c r="AE19" s="144" t="s">
        <v>192</v>
      </c>
      <c r="AF19" s="145">
        <f t="shared" ref="AF19:AK19" si="4">X19+P19+H19</f>
        <v>2</v>
      </c>
      <c r="AG19" s="145">
        <f t="shared" si="4"/>
        <v>3</v>
      </c>
      <c r="AH19" s="145">
        <f t="shared" si="4"/>
        <v>2</v>
      </c>
      <c r="AI19" s="145">
        <f t="shared" si="4"/>
        <v>3</v>
      </c>
      <c r="AJ19" s="145">
        <f t="shared" si="4"/>
        <v>3</v>
      </c>
      <c r="AK19" s="145">
        <f t="shared" si="4"/>
        <v>2</v>
      </c>
      <c r="AL19" s="143"/>
      <c r="AM19" s="143"/>
    </row>
    <row r="20">
      <c r="A20" s="35" t="s">
        <v>154</v>
      </c>
      <c r="B20" s="107">
        <v>6.0</v>
      </c>
      <c r="C20" s="107">
        <v>8.0</v>
      </c>
      <c r="D20" s="108">
        <f t="shared" si="1"/>
        <v>7</v>
      </c>
      <c r="E20" s="66" t="str">
        <f t="shared" si="2"/>
        <v>Aprovado</v>
      </c>
      <c r="G20" s="142" t="s">
        <v>193</v>
      </c>
      <c r="H20" s="142">
        <v>1.0</v>
      </c>
      <c r="I20" s="142">
        <v>0.0</v>
      </c>
      <c r="J20" s="142">
        <v>0.0</v>
      </c>
      <c r="K20" s="142">
        <v>1.0</v>
      </c>
      <c r="L20" s="142">
        <v>1.0</v>
      </c>
      <c r="M20" s="142">
        <v>0.0</v>
      </c>
      <c r="O20" s="142" t="s">
        <v>193</v>
      </c>
      <c r="P20" s="142">
        <v>1.0</v>
      </c>
      <c r="Q20" s="142">
        <v>0.0</v>
      </c>
      <c r="R20" s="142">
        <v>1.0</v>
      </c>
      <c r="S20" s="142">
        <v>1.0</v>
      </c>
      <c r="T20" s="142">
        <v>0.0</v>
      </c>
      <c r="U20" s="142">
        <v>0.0</v>
      </c>
      <c r="W20" s="142" t="s">
        <v>193</v>
      </c>
      <c r="X20" s="142">
        <v>0.0</v>
      </c>
      <c r="Y20" s="142">
        <v>0.0</v>
      </c>
      <c r="Z20" s="142">
        <v>1.0</v>
      </c>
      <c r="AA20" s="142">
        <v>1.0</v>
      </c>
      <c r="AB20" s="142">
        <v>0.0</v>
      </c>
      <c r="AC20" s="142">
        <v>1.0</v>
      </c>
      <c r="AD20" s="143"/>
      <c r="AE20" s="142" t="s">
        <v>193</v>
      </c>
      <c r="AF20" s="142">
        <f t="shared" ref="AF20:AK20" si="5">X20+P20+H20</f>
        <v>2</v>
      </c>
      <c r="AG20" s="142">
        <f t="shared" si="5"/>
        <v>0</v>
      </c>
      <c r="AH20" s="142">
        <f t="shared" si="5"/>
        <v>2</v>
      </c>
      <c r="AI20" s="142">
        <f t="shared" si="5"/>
        <v>3</v>
      </c>
      <c r="AJ20" s="142">
        <f t="shared" si="5"/>
        <v>1</v>
      </c>
      <c r="AK20" s="142">
        <f t="shared" si="5"/>
        <v>1</v>
      </c>
      <c r="AL20" s="143"/>
      <c r="AM20" s="143"/>
    </row>
    <row r="21">
      <c r="G21" s="144" t="s">
        <v>194</v>
      </c>
      <c r="H21" s="145">
        <v>1.0</v>
      </c>
      <c r="I21" s="145">
        <v>1.0</v>
      </c>
      <c r="J21" s="145">
        <v>0.0</v>
      </c>
      <c r="K21" s="145">
        <v>1.0</v>
      </c>
      <c r="L21" s="145">
        <v>1.0</v>
      </c>
      <c r="M21" s="145">
        <v>1.0</v>
      </c>
      <c r="O21" s="144" t="s">
        <v>194</v>
      </c>
      <c r="P21" s="145">
        <v>0.0</v>
      </c>
      <c r="Q21" s="145">
        <v>1.0</v>
      </c>
      <c r="R21" s="145">
        <v>1.0</v>
      </c>
      <c r="S21" s="145">
        <v>1.0</v>
      </c>
      <c r="T21" s="145">
        <v>1.0</v>
      </c>
      <c r="U21" s="145">
        <v>0.0</v>
      </c>
      <c r="W21" s="144" t="s">
        <v>194</v>
      </c>
      <c r="X21" s="145">
        <v>0.0</v>
      </c>
      <c r="Y21" s="145">
        <v>1.0</v>
      </c>
      <c r="Z21" s="145">
        <v>1.0</v>
      </c>
      <c r="AA21" s="145">
        <v>1.0</v>
      </c>
      <c r="AB21" s="145">
        <v>1.0</v>
      </c>
      <c r="AC21" s="145">
        <v>0.0</v>
      </c>
      <c r="AD21" s="143"/>
      <c r="AE21" s="144" t="s">
        <v>194</v>
      </c>
      <c r="AF21" s="145">
        <f t="shared" ref="AF21:AK21" si="6">X21+P21+H21</f>
        <v>1</v>
      </c>
      <c r="AG21" s="145">
        <f t="shared" si="6"/>
        <v>3</v>
      </c>
      <c r="AH21" s="145">
        <f t="shared" si="6"/>
        <v>2</v>
      </c>
      <c r="AI21" s="145">
        <f t="shared" si="6"/>
        <v>3</v>
      </c>
      <c r="AJ21" s="145">
        <f t="shared" si="6"/>
        <v>3</v>
      </c>
      <c r="AK21" s="145">
        <f t="shared" si="6"/>
        <v>1</v>
      </c>
      <c r="AL21" s="143"/>
      <c r="AM21" s="143"/>
    </row>
    <row r="22">
      <c r="G22" s="142" t="s">
        <v>195</v>
      </c>
      <c r="H22" s="142">
        <v>1.0</v>
      </c>
      <c r="I22" s="142">
        <v>1.0</v>
      </c>
      <c r="J22" s="142">
        <v>0.0</v>
      </c>
      <c r="K22" s="142">
        <v>1.0</v>
      </c>
      <c r="L22" s="142">
        <v>1.0</v>
      </c>
      <c r="M22" s="142">
        <v>1.0</v>
      </c>
      <c r="O22" s="142" t="s">
        <v>195</v>
      </c>
      <c r="P22" s="142">
        <v>0.0</v>
      </c>
      <c r="Q22" s="142">
        <v>1.0</v>
      </c>
      <c r="R22" s="142">
        <v>1.0</v>
      </c>
      <c r="S22" s="142">
        <v>1.0</v>
      </c>
      <c r="T22" s="142">
        <v>1.0</v>
      </c>
      <c r="U22" s="142">
        <v>0.0</v>
      </c>
      <c r="W22" s="142" t="s">
        <v>195</v>
      </c>
      <c r="X22" s="142">
        <v>0.0</v>
      </c>
      <c r="Y22" s="142">
        <v>1.0</v>
      </c>
      <c r="Z22" s="142">
        <v>1.0</v>
      </c>
      <c r="AA22" s="142">
        <v>1.0</v>
      </c>
      <c r="AB22" s="142">
        <v>1.0</v>
      </c>
      <c r="AC22" s="142">
        <v>0.0</v>
      </c>
      <c r="AD22" s="143"/>
      <c r="AE22" s="142" t="s">
        <v>195</v>
      </c>
      <c r="AF22" s="142">
        <f t="shared" ref="AF22:AK22" si="7">X22+P22+H22</f>
        <v>1</v>
      </c>
      <c r="AG22" s="142">
        <f t="shared" si="7"/>
        <v>3</v>
      </c>
      <c r="AH22" s="142">
        <f t="shared" si="7"/>
        <v>2</v>
      </c>
      <c r="AI22" s="142">
        <f t="shared" si="7"/>
        <v>3</v>
      </c>
      <c r="AJ22" s="142">
        <f t="shared" si="7"/>
        <v>3</v>
      </c>
      <c r="AK22" s="142">
        <f t="shared" si="7"/>
        <v>1</v>
      </c>
      <c r="AL22" s="143"/>
      <c r="AM22" s="143"/>
    </row>
    <row r="23">
      <c r="G23" s="144" t="s">
        <v>196</v>
      </c>
      <c r="H23" s="145">
        <v>0.0</v>
      </c>
      <c r="I23" s="145">
        <v>0.0</v>
      </c>
      <c r="J23" s="145">
        <v>1.0</v>
      </c>
      <c r="K23" s="145">
        <v>0.0</v>
      </c>
      <c r="L23" s="145">
        <v>0.0</v>
      </c>
      <c r="M23" s="145">
        <v>0.0</v>
      </c>
      <c r="O23" s="144" t="s">
        <v>196</v>
      </c>
      <c r="P23" s="145">
        <v>0.0</v>
      </c>
      <c r="Q23" s="145">
        <v>0.0</v>
      </c>
      <c r="R23" s="145">
        <v>0.0</v>
      </c>
      <c r="S23" s="145">
        <v>0.0</v>
      </c>
      <c r="T23" s="145">
        <v>0.0</v>
      </c>
      <c r="U23" s="145">
        <v>1.0</v>
      </c>
      <c r="W23" s="144" t="s">
        <v>196</v>
      </c>
      <c r="X23" s="145">
        <v>1.0</v>
      </c>
      <c r="Y23" s="145">
        <v>0.0</v>
      </c>
      <c r="Z23" s="145">
        <v>0.0</v>
      </c>
      <c r="AA23" s="145">
        <v>0.0</v>
      </c>
      <c r="AB23" s="145">
        <v>0.0</v>
      </c>
      <c r="AC23" s="145">
        <v>0.0</v>
      </c>
      <c r="AD23" s="143"/>
      <c r="AE23" s="144" t="s">
        <v>196</v>
      </c>
      <c r="AF23" s="145">
        <f t="shared" ref="AF23:AK23" si="8">X23+P23+H23</f>
        <v>1</v>
      </c>
      <c r="AG23" s="145">
        <f t="shared" si="8"/>
        <v>0</v>
      </c>
      <c r="AH23" s="145">
        <f t="shared" si="8"/>
        <v>1</v>
      </c>
      <c r="AI23" s="145">
        <f t="shared" si="8"/>
        <v>0</v>
      </c>
      <c r="AJ23" s="145">
        <f t="shared" si="8"/>
        <v>0</v>
      </c>
      <c r="AK23" s="145">
        <f t="shared" si="8"/>
        <v>1</v>
      </c>
      <c r="AL23" s="143"/>
      <c r="AM23" s="143"/>
    </row>
    <row r="24">
      <c r="G24" s="142" t="s">
        <v>197</v>
      </c>
      <c r="H24" s="142">
        <v>0.0</v>
      </c>
      <c r="I24" s="142">
        <v>1.0</v>
      </c>
      <c r="J24" s="142">
        <v>1.0</v>
      </c>
      <c r="K24" s="142">
        <v>1.0</v>
      </c>
      <c r="L24" s="142">
        <v>0.0</v>
      </c>
      <c r="M24" s="142">
        <v>1.0</v>
      </c>
      <c r="O24" s="142" t="s">
        <v>197</v>
      </c>
      <c r="P24" s="142">
        <v>0.0</v>
      </c>
      <c r="Q24" s="142">
        <v>1.0</v>
      </c>
      <c r="R24" s="142">
        <v>1.0</v>
      </c>
      <c r="S24" s="142">
        <v>0.0</v>
      </c>
      <c r="T24" s="142">
        <v>1.0</v>
      </c>
      <c r="U24" s="142">
        <v>1.0</v>
      </c>
      <c r="W24" s="142" t="s">
        <v>197</v>
      </c>
      <c r="X24" s="142">
        <v>1.0</v>
      </c>
      <c r="Y24" s="142">
        <v>1.0</v>
      </c>
      <c r="Z24" s="142">
        <v>0.0</v>
      </c>
      <c r="AA24" s="142">
        <v>1.0</v>
      </c>
      <c r="AB24" s="142">
        <v>1.0</v>
      </c>
      <c r="AC24" s="142">
        <v>0.0</v>
      </c>
      <c r="AD24" s="143"/>
      <c r="AE24" s="142" t="s">
        <v>197</v>
      </c>
      <c r="AF24" s="142">
        <f t="shared" ref="AF24:AK24" si="9">X24+P24+H24</f>
        <v>1</v>
      </c>
      <c r="AG24" s="142">
        <f t="shared" si="9"/>
        <v>3</v>
      </c>
      <c r="AH24" s="142">
        <f t="shared" si="9"/>
        <v>2</v>
      </c>
      <c r="AI24" s="142">
        <f t="shared" si="9"/>
        <v>2</v>
      </c>
      <c r="AJ24" s="142">
        <f t="shared" si="9"/>
        <v>2</v>
      </c>
      <c r="AK24" s="142">
        <f t="shared" si="9"/>
        <v>2</v>
      </c>
      <c r="AL24" s="143"/>
      <c r="AM24" s="143"/>
    </row>
    <row r="25">
      <c r="G25" s="144" t="s">
        <v>198</v>
      </c>
      <c r="H25" s="145">
        <v>1.0</v>
      </c>
      <c r="I25" s="145">
        <v>1.0</v>
      </c>
      <c r="J25" s="145">
        <v>1.0</v>
      </c>
      <c r="K25" s="145">
        <v>1.0</v>
      </c>
      <c r="L25" s="145">
        <v>1.0</v>
      </c>
      <c r="M25" s="145">
        <v>1.0</v>
      </c>
      <c r="O25" s="144" t="s">
        <v>198</v>
      </c>
      <c r="P25" s="145">
        <v>0.0</v>
      </c>
      <c r="Q25" s="145">
        <v>1.0</v>
      </c>
      <c r="R25" s="145">
        <v>1.0</v>
      </c>
      <c r="S25" s="145">
        <v>1.0</v>
      </c>
      <c r="T25" s="145">
        <v>1.0</v>
      </c>
      <c r="U25" s="145">
        <v>1.0</v>
      </c>
      <c r="W25" s="144" t="s">
        <v>198</v>
      </c>
      <c r="X25" s="145">
        <v>1.0</v>
      </c>
      <c r="Y25" s="145">
        <v>1.0</v>
      </c>
      <c r="Z25" s="145">
        <v>1.0</v>
      </c>
      <c r="AA25" s="145">
        <v>1.0</v>
      </c>
      <c r="AB25" s="145">
        <v>1.0</v>
      </c>
      <c r="AC25" s="145">
        <v>0.0</v>
      </c>
      <c r="AD25" s="143"/>
      <c r="AE25" s="144" t="s">
        <v>198</v>
      </c>
      <c r="AF25" s="145">
        <f t="shared" ref="AF25:AK25" si="10">X25+P25+H25</f>
        <v>2</v>
      </c>
      <c r="AG25" s="145">
        <f t="shared" si="10"/>
        <v>3</v>
      </c>
      <c r="AH25" s="145">
        <f t="shared" si="10"/>
        <v>3</v>
      </c>
      <c r="AI25" s="145">
        <f t="shared" si="10"/>
        <v>3</v>
      </c>
      <c r="AJ25" s="145">
        <f t="shared" si="10"/>
        <v>3</v>
      </c>
      <c r="AK25" s="145">
        <f t="shared" si="10"/>
        <v>2</v>
      </c>
      <c r="AL25" s="143"/>
      <c r="AM25" s="143"/>
    </row>
    <row r="26">
      <c r="G26" s="142" t="s">
        <v>199</v>
      </c>
      <c r="H26" s="142">
        <v>1.0</v>
      </c>
      <c r="I26" s="142">
        <v>1.0</v>
      </c>
      <c r="J26" s="142">
        <v>1.0</v>
      </c>
      <c r="K26" s="142">
        <v>1.0</v>
      </c>
      <c r="L26" s="142">
        <v>1.0</v>
      </c>
      <c r="M26" s="142">
        <v>1.0</v>
      </c>
      <c r="O26" s="142" t="s">
        <v>199</v>
      </c>
      <c r="P26" s="142">
        <v>0.0</v>
      </c>
      <c r="Q26" s="142">
        <v>1.0</v>
      </c>
      <c r="R26" s="142">
        <v>1.0</v>
      </c>
      <c r="S26" s="142">
        <v>1.0</v>
      </c>
      <c r="T26" s="142">
        <v>1.0</v>
      </c>
      <c r="U26" s="142">
        <v>1.0</v>
      </c>
      <c r="W26" s="142" t="s">
        <v>199</v>
      </c>
      <c r="X26" s="142">
        <v>1.0</v>
      </c>
      <c r="Y26" s="142">
        <v>1.0</v>
      </c>
      <c r="Z26" s="142">
        <v>1.0</v>
      </c>
      <c r="AA26" s="142">
        <v>1.0</v>
      </c>
      <c r="AB26" s="142">
        <v>1.0</v>
      </c>
      <c r="AC26" s="142">
        <v>0.0</v>
      </c>
      <c r="AD26" s="143"/>
      <c r="AE26" s="142" t="s">
        <v>199</v>
      </c>
      <c r="AF26" s="142">
        <f t="shared" ref="AF26:AK26" si="11">X26+P26+H26</f>
        <v>2</v>
      </c>
      <c r="AG26" s="142">
        <f t="shared" si="11"/>
        <v>3</v>
      </c>
      <c r="AH26" s="142">
        <f t="shared" si="11"/>
        <v>3</v>
      </c>
      <c r="AI26" s="142">
        <f t="shared" si="11"/>
        <v>3</v>
      </c>
      <c r="AJ26" s="142">
        <f t="shared" si="11"/>
        <v>3</v>
      </c>
      <c r="AK26" s="142">
        <f t="shared" si="11"/>
        <v>2</v>
      </c>
      <c r="AL26" s="143"/>
      <c r="AM26" s="143"/>
    </row>
    <row r="27">
      <c r="G27" s="144" t="s">
        <v>200</v>
      </c>
      <c r="H27" s="145">
        <v>0.0</v>
      </c>
      <c r="I27" s="145">
        <v>1.0</v>
      </c>
      <c r="J27" s="145">
        <v>1.0</v>
      </c>
      <c r="K27" s="145">
        <v>1.0</v>
      </c>
      <c r="L27" s="145">
        <v>0.0</v>
      </c>
      <c r="M27" s="145">
        <v>1.0</v>
      </c>
      <c r="O27" s="144" t="s">
        <v>200</v>
      </c>
      <c r="P27" s="145">
        <v>0.0</v>
      </c>
      <c r="Q27" s="145">
        <v>1.0</v>
      </c>
      <c r="R27" s="145">
        <v>1.0</v>
      </c>
      <c r="S27" s="145">
        <v>0.0</v>
      </c>
      <c r="T27" s="145">
        <v>1.0</v>
      </c>
      <c r="U27" s="145">
        <v>1.0</v>
      </c>
      <c r="W27" s="144" t="s">
        <v>200</v>
      </c>
      <c r="X27" s="145">
        <v>1.0</v>
      </c>
      <c r="Y27" s="145">
        <v>1.0</v>
      </c>
      <c r="Z27" s="145">
        <v>0.0</v>
      </c>
      <c r="AA27" s="145">
        <v>1.0</v>
      </c>
      <c r="AB27" s="145">
        <v>1.0</v>
      </c>
      <c r="AC27" s="145">
        <v>0.0</v>
      </c>
      <c r="AD27" s="143"/>
      <c r="AE27" s="144" t="s">
        <v>200</v>
      </c>
      <c r="AF27" s="145">
        <f t="shared" ref="AF27:AK27" si="12">X27+P27+H27</f>
        <v>1</v>
      </c>
      <c r="AG27" s="145">
        <f t="shared" si="12"/>
        <v>3</v>
      </c>
      <c r="AH27" s="145">
        <f t="shared" si="12"/>
        <v>2</v>
      </c>
      <c r="AI27" s="145">
        <f t="shared" si="12"/>
        <v>2</v>
      </c>
      <c r="AJ27" s="145">
        <f t="shared" si="12"/>
        <v>2</v>
      </c>
      <c r="AK27" s="145">
        <f t="shared" si="12"/>
        <v>2</v>
      </c>
      <c r="AL27" s="143"/>
      <c r="AM27" s="143"/>
    </row>
    <row r="28">
      <c r="G28" s="142" t="s">
        <v>201</v>
      </c>
      <c r="H28" s="142">
        <v>0.0</v>
      </c>
      <c r="I28" s="142">
        <v>1.0</v>
      </c>
      <c r="J28" s="142">
        <v>1.0</v>
      </c>
      <c r="K28" s="142">
        <v>0.0</v>
      </c>
      <c r="L28" s="142">
        <v>0.0</v>
      </c>
      <c r="M28" s="142">
        <v>1.0</v>
      </c>
      <c r="O28" s="142" t="s">
        <v>201</v>
      </c>
      <c r="P28" s="142">
        <v>0.0</v>
      </c>
      <c r="Q28" s="142">
        <v>1.0</v>
      </c>
      <c r="R28" s="142">
        <v>0.0</v>
      </c>
      <c r="S28" s="142">
        <v>0.0</v>
      </c>
      <c r="T28" s="142">
        <v>1.0</v>
      </c>
      <c r="U28" s="142">
        <v>1.0</v>
      </c>
      <c r="W28" s="142" t="s">
        <v>201</v>
      </c>
      <c r="X28" s="142">
        <v>1.0</v>
      </c>
      <c r="Y28" s="142">
        <v>1.0</v>
      </c>
      <c r="Z28" s="142">
        <v>0.0</v>
      </c>
      <c r="AA28" s="142">
        <v>0.0</v>
      </c>
      <c r="AB28" s="142">
        <v>1.0</v>
      </c>
      <c r="AC28" s="142">
        <v>0.0</v>
      </c>
      <c r="AD28" s="143"/>
      <c r="AE28" s="142" t="s">
        <v>201</v>
      </c>
      <c r="AF28" s="142">
        <f t="shared" ref="AF28:AK28" si="13">X28+P28+H28</f>
        <v>1</v>
      </c>
      <c r="AG28" s="142">
        <f t="shared" si="13"/>
        <v>3</v>
      </c>
      <c r="AH28" s="142">
        <f t="shared" si="13"/>
        <v>1</v>
      </c>
      <c r="AI28" s="142">
        <f t="shared" si="13"/>
        <v>0</v>
      </c>
      <c r="AJ28" s="142">
        <f t="shared" si="13"/>
        <v>2</v>
      </c>
      <c r="AK28" s="142">
        <f t="shared" si="13"/>
        <v>2</v>
      </c>
      <c r="AL28" s="143"/>
      <c r="AM28" s="143"/>
    </row>
    <row r="29">
      <c r="G29" s="144" t="s">
        <v>202</v>
      </c>
      <c r="H29" s="145">
        <v>1.0</v>
      </c>
      <c r="I29" s="145">
        <v>0.0</v>
      </c>
      <c r="J29" s="145">
        <v>0.0</v>
      </c>
      <c r="K29" s="145">
        <v>1.0</v>
      </c>
      <c r="L29" s="145">
        <v>1.0</v>
      </c>
      <c r="M29" s="145">
        <v>0.0</v>
      </c>
      <c r="O29" s="144" t="s">
        <v>202</v>
      </c>
      <c r="P29" s="145">
        <v>0.0</v>
      </c>
      <c r="Q29" s="145">
        <v>0.0</v>
      </c>
      <c r="R29" s="145">
        <v>1.0</v>
      </c>
      <c r="S29" s="145">
        <v>1.0</v>
      </c>
      <c r="T29" s="145">
        <v>0.0</v>
      </c>
      <c r="U29" s="145">
        <v>0.0</v>
      </c>
      <c r="W29" s="144" t="s">
        <v>202</v>
      </c>
      <c r="X29" s="145">
        <v>0.0</v>
      </c>
      <c r="Y29" s="145">
        <v>0.0</v>
      </c>
      <c r="Z29" s="145">
        <v>1.0</v>
      </c>
      <c r="AA29" s="145">
        <v>1.0</v>
      </c>
      <c r="AB29" s="145">
        <v>0.0</v>
      </c>
      <c r="AC29" s="145">
        <v>0.0</v>
      </c>
      <c r="AD29" s="143"/>
      <c r="AE29" s="144" t="s">
        <v>202</v>
      </c>
      <c r="AF29" s="145">
        <f t="shared" ref="AF29:AK29" si="14">X29+P29+H29</f>
        <v>1</v>
      </c>
      <c r="AG29" s="145">
        <f t="shared" si="14"/>
        <v>0</v>
      </c>
      <c r="AH29" s="145">
        <f t="shared" si="14"/>
        <v>2</v>
      </c>
      <c r="AI29" s="145">
        <f t="shared" si="14"/>
        <v>3</v>
      </c>
      <c r="AJ29" s="145">
        <f t="shared" si="14"/>
        <v>1</v>
      </c>
      <c r="AK29" s="145">
        <f t="shared" si="14"/>
        <v>0</v>
      </c>
      <c r="AL29" s="143"/>
      <c r="AM29" s="143"/>
    </row>
    <row r="30">
      <c r="G30" s="142" t="s">
        <v>203</v>
      </c>
      <c r="H30" s="142">
        <v>1.0</v>
      </c>
      <c r="I30" s="142">
        <v>0.0</v>
      </c>
      <c r="J30" s="142">
        <v>0.0</v>
      </c>
      <c r="K30" s="142">
        <v>1.0</v>
      </c>
      <c r="L30" s="142">
        <v>1.0</v>
      </c>
      <c r="M30" s="142">
        <v>0.0</v>
      </c>
      <c r="O30" s="142" t="s">
        <v>203</v>
      </c>
      <c r="P30" s="142">
        <v>0.0</v>
      </c>
      <c r="Q30" s="142">
        <v>0.0</v>
      </c>
      <c r="R30" s="142">
        <v>1.0</v>
      </c>
      <c r="S30" s="142">
        <v>1.0</v>
      </c>
      <c r="T30" s="142">
        <v>0.0</v>
      </c>
      <c r="U30" s="142">
        <v>0.0</v>
      </c>
      <c r="W30" s="142" t="s">
        <v>203</v>
      </c>
      <c r="X30" s="142">
        <v>0.0</v>
      </c>
      <c r="Y30" s="142">
        <v>0.0</v>
      </c>
      <c r="Z30" s="142">
        <v>1.0</v>
      </c>
      <c r="AA30" s="142">
        <v>1.0</v>
      </c>
      <c r="AB30" s="142">
        <v>0.0</v>
      </c>
      <c r="AC30" s="142">
        <v>0.0</v>
      </c>
      <c r="AD30" s="143"/>
      <c r="AE30" s="142" t="s">
        <v>203</v>
      </c>
      <c r="AF30" s="142">
        <f t="shared" ref="AF30:AK30" si="15">X30+P30+H30</f>
        <v>1</v>
      </c>
      <c r="AG30" s="142">
        <f t="shared" si="15"/>
        <v>0</v>
      </c>
      <c r="AH30" s="142">
        <f t="shared" si="15"/>
        <v>2</v>
      </c>
      <c r="AI30" s="142">
        <f t="shared" si="15"/>
        <v>3</v>
      </c>
      <c r="AJ30" s="142">
        <f t="shared" si="15"/>
        <v>1</v>
      </c>
      <c r="AK30" s="142">
        <f t="shared" si="15"/>
        <v>0</v>
      </c>
      <c r="AL30" s="143"/>
      <c r="AM30" s="143"/>
    </row>
    <row r="31">
      <c r="G31" s="144" t="s">
        <v>204</v>
      </c>
      <c r="H31" s="145">
        <v>1.0</v>
      </c>
      <c r="I31" s="145">
        <v>0.0</v>
      </c>
      <c r="J31" s="145">
        <v>1.0</v>
      </c>
      <c r="K31" s="145">
        <v>1.0</v>
      </c>
      <c r="L31" s="145">
        <v>1.0</v>
      </c>
      <c r="M31" s="145">
        <v>0.0</v>
      </c>
      <c r="O31" s="144" t="s">
        <v>204</v>
      </c>
      <c r="P31" s="145">
        <v>0.0</v>
      </c>
      <c r="Q31" s="145">
        <v>0.0</v>
      </c>
      <c r="R31" s="145">
        <v>1.0</v>
      </c>
      <c r="S31" s="145">
        <v>1.0</v>
      </c>
      <c r="T31" s="145">
        <v>0.0</v>
      </c>
      <c r="U31" s="145">
        <v>1.0</v>
      </c>
      <c r="W31" s="144" t="s">
        <v>204</v>
      </c>
      <c r="X31" s="145">
        <v>1.0</v>
      </c>
      <c r="Y31" s="145">
        <v>0.0</v>
      </c>
      <c r="Z31" s="145">
        <v>1.0</v>
      </c>
      <c r="AA31" s="145">
        <v>1.0</v>
      </c>
      <c r="AB31" s="145">
        <v>0.0</v>
      </c>
      <c r="AC31" s="145">
        <v>0.0</v>
      </c>
      <c r="AD31" s="143"/>
      <c r="AE31" s="144" t="s">
        <v>204</v>
      </c>
      <c r="AF31" s="145">
        <f t="shared" ref="AF31:AK31" si="16">X31+P31+H31</f>
        <v>2</v>
      </c>
      <c r="AG31" s="145">
        <f t="shared" si="16"/>
        <v>0</v>
      </c>
      <c r="AH31" s="145">
        <f t="shared" si="16"/>
        <v>3</v>
      </c>
      <c r="AI31" s="145">
        <f t="shared" si="16"/>
        <v>3</v>
      </c>
      <c r="AJ31" s="145">
        <f t="shared" si="16"/>
        <v>1</v>
      </c>
      <c r="AK31" s="145">
        <f t="shared" si="16"/>
        <v>1</v>
      </c>
      <c r="AL31" s="143"/>
      <c r="AM31" s="143"/>
    </row>
    <row r="32">
      <c r="G32" s="142" t="s">
        <v>205</v>
      </c>
      <c r="H32" s="142">
        <v>0.0</v>
      </c>
      <c r="I32" s="142">
        <v>0.0</v>
      </c>
      <c r="J32" s="142">
        <v>1.0</v>
      </c>
      <c r="K32" s="142">
        <v>0.0</v>
      </c>
      <c r="L32" s="142">
        <v>0.0</v>
      </c>
      <c r="M32" s="142">
        <v>0.0</v>
      </c>
      <c r="O32" s="142" t="s">
        <v>205</v>
      </c>
      <c r="P32" s="142">
        <v>0.0</v>
      </c>
      <c r="Q32" s="142">
        <v>0.0</v>
      </c>
      <c r="R32" s="142">
        <v>0.0</v>
      </c>
      <c r="S32" s="142">
        <v>0.0</v>
      </c>
      <c r="T32" s="142">
        <v>0.0</v>
      </c>
      <c r="U32" s="142">
        <v>1.0</v>
      </c>
      <c r="W32" s="142" t="s">
        <v>205</v>
      </c>
      <c r="X32" s="142">
        <v>1.0</v>
      </c>
      <c r="Y32" s="142">
        <v>0.0</v>
      </c>
      <c r="Z32" s="142">
        <v>0.0</v>
      </c>
      <c r="AA32" s="142">
        <v>0.0</v>
      </c>
      <c r="AB32" s="142">
        <v>0.0</v>
      </c>
      <c r="AC32" s="142">
        <v>0.0</v>
      </c>
      <c r="AD32" s="143"/>
      <c r="AE32" s="142" t="s">
        <v>205</v>
      </c>
      <c r="AF32" s="142">
        <f t="shared" ref="AF32:AK32" si="17">X32+P32+H32</f>
        <v>1</v>
      </c>
      <c r="AG32" s="142">
        <f t="shared" si="17"/>
        <v>0</v>
      </c>
      <c r="AH32" s="142">
        <f t="shared" si="17"/>
        <v>1</v>
      </c>
      <c r="AI32" s="142">
        <f t="shared" si="17"/>
        <v>0</v>
      </c>
      <c r="AJ32" s="142">
        <f t="shared" si="17"/>
        <v>0</v>
      </c>
      <c r="AK32" s="142">
        <f t="shared" si="17"/>
        <v>1</v>
      </c>
      <c r="AL32" s="143"/>
      <c r="AM32" s="143"/>
    </row>
    <row r="34">
      <c r="A34" s="146" t="s">
        <v>206</v>
      </c>
      <c r="B34" s="24"/>
      <c r="C34" s="24"/>
      <c r="D34" s="24"/>
      <c r="E34" s="24"/>
      <c r="F34" s="24"/>
      <c r="G34" s="31"/>
    </row>
    <row r="35">
      <c r="A35" s="147" t="s">
        <v>5</v>
      </c>
      <c r="B35" s="148"/>
      <c r="C35" s="147" t="s">
        <v>207</v>
      </c>
      <c r="D35" s="148"/>
      <c r="E35" s="149" t="s">
        <v>116</v>
      </c>
      <c r="F35" s="149" t="s">
        <v>208</v>
      </c>
      <c r="G35" s="149" t="s">
        <v>6</v>
      </c>
    </row>
    <row r="36">
      <c r="A36" s="150" t="s">
        <v>209</v>
      </c>
      <c r="B36" s="151"/>
      <c r="C36" s="152" t="s">
        <v>210</v>
      </c>
      <c r="D36" s="153"/>
      <c r="E36" s="154">
        <v>26.0</v>
      </c>
      <c r="F36" s="154">
        <v>9.99124586E8</v>
      </c>
      <c r="G36" s="155">
        <v>2500.0</v>
      </c>
    </row>
    <row r="37">
      <c r="A37" s="156" t="s">
        <v>211</v>
      </c>
      <c r="B37" s="157"/>
      <c r="C37" s="158" t="s">
        <v>212</v>
      </c>
      <c r="D37" s="159"/>
      <c r="E37" s="160">
        <v>23.0</v>
      </c>
      <c r="F37" s="160">
        <v>9.99340494E8</v>
      </c>
      <c r="G37" s="161">
        <v>1600.0</v>
      </c>
    </row>
    <row r="38">
      <c r="A38" s="162" t="s">
        <v>213</v>
      </c>
      <c r="B38" s="163"/>
      <c r="C38" s="162" t="s">
        <v>214</v>
      </c>
      <c r="D38" s="163"/>
      <c r="E38" s="164">
        <v>22.0</v>
      </c>
      <c r="F38" s="164">
        <v>9.97281842E8</v>
      </c>
      <c r="G38" s="165">
        <v>3200.0</v>
      </c>
    </row>
    <row r="39">
      <c r="A39" s="156" t="s">
        <v>215</v>
      </c>
      <c r="B39" s="157"/>
      <c r="C39" s="158" t="s">
        <v>216</v>
      </c>
      <c r="D39" s="159"/>
      <c r="E39" s="160">
        <v>18.0</v>
      </c>
      <c r="F39" s="160">
        <v>9.88264321E8</v>
      </c>
      <c r="G39" s="161">
        <v>2850.0</v>
      </c>
    </row>
    <row r="40">
      <c r="A40" s="162" t="s">
        <v>217</v>
      </c>
      <c r="B40" s="163"/>
      <c r="C40" s="162" t="s">
        <v>218</v>
      </c>
      <c r="D40" s="163"/>
      <c r="E40" s="164">
        <v>25.0</v>
      </c>
      <c r="F40" s="164">
        <v>9.96258431E8</v>
      </c>
      <c r="G40" s="165">
        <v>4650.0</v>
      </c>
    </row>
    <row r="41">
      <c r="A41" s="158" t="s">
        <v>219</v>
      </c>
      <c r="B41" s="159"/>
      <c r="C41" s="158" t="s">
        <v>220</v>
      </c>
      <c r="D41" s="159"/>
      <c r="E41" s="160">
        <v>24.0</v>
      </c>
      <c r="F41" s="160">
        <v>9.88462716E8</v>
      </c>
      <c r="G41" s="161">
        <v>5100.0</v>
      </c>
    </row>
    <row r="42">
      <c r="A42" s="162" t="s">
        <v>221</v>
      </c>
      <c r="B42" s="163"/>
      <c r="C42" s="162" t="s">
        <v>222</v>
      </c>
      <c r="D42" s="163"/>
      <c r="E42" s="164">
        <v>31.0</v>
      </c>
      <c r="F42" s="164">
        <v>9.96542347E8</v>
      </c>
      <c r="G42" s="165">
        <v>5250.0</v>
      </c>
    </row>
    <row r="43">
      <c r="A43" s="158" t="s">
        <v>213</v>
      </c>
      <c r="B43" s="159"/>
      <c r="C43" s="158" t="s">
        <v>223</v>
      </c>
      <c r="D43" s="159"/>
      <c r="E43" s="160">
        <v>22.0</v>
      </c>
      <c r="F43" s="160">
        <v>9.97281842E8</v>
      </c>
      <c r="G43" s="161">
        <v>3200.0</v>
      </c>
    </row>
    <row r="44">
      <c r="A44" s="162" t="s">
        <v>224</v>
      </c>
      <c r="B44" s="163"/>
      <c r="C44" s="162" t="s">
        <v>225</v>
      </c>
      <c r="D44" s="163"/>
      <c r="E44" s="164">
        <v>16.0</v>
      </c>
      <c r="F44" s="164">
        <v>9.95684213E8</v>
      </c>
      <c r="G44" s="165">
        <v>4800.0</v>
      </c>
    </row>
    <row r="45">
      <c r="A45" s="158" t="s">
        <v>226</v>
      </c>
      <c r="B45" s="159"/>
      <c r="C45" s="158" t="s">
        <v>227</v>
      </c>
      <c r="D45" s="159"/>
      <c r="E45" s="160">
        <v>24.0</v>
      </c>
      <c r="F45" s="160">
        <v>9.98745213E8</v>
      </c>
      <c r="G45" s="161">
        <v>3500.0</v>
      </c>
    </row>
    <row r="46">
      <c r="A46" s="166" t="s">
        <v>213</v>
      </c>
      <c r="B46" s="163"/>
      <c r="C46" s="166" t="s">
        <v>223</v>
      </c>
      <c r="D46" s="163"/>
      <c r="E46" s="164">
        <v>22.0</v>
      </c>
      <c r="F46" s="164">
        <v>9.97281842E8</v>
      </c>
      <c r="G46" s="165">
        <v>3200.0</v>
      </c>
    </row>
    <row r="47">
      <c r="A47" s="156" t="s">
        <v>228</v>
      </c>
      <c r="B47" s="157"/>
      <c r="C47" s="158" t="s">
        <v>229</v>
      </c>
      <c r="D47" s="159"/>
      <c r="E47" s="160">
        <v>28.0</v>
      </c>
      <c r="F47" s="160">
        <v>9.88654712E8</v>
      </c>
      <c r="G47" s="161">
        <v>2500.0</v>
      </c>
    </row>
    <row r="48">
      <c r="A48" s="150" t="s">
        <v>230</v>
      </c>
      <c r="B48" s="167"/>
      <c r="C48" s="162" t="s">
        <v>231</v>
      </c>
      <c r="D48" s="163"/>
      <c r="E48" s="164">
        <v>34.0</v>
      </c>
      <c r="F48" s="164">
        <v>9.88364527E8</v>
      </c>
      <c r="G48" s="165">
        <v>6500.0</v>
      </c>
    </row>
    <row r="49">
      <c r="A49" s="156" t="s">
        <v>232</v>
      </c>
      <c r="B49" s="157"/>
      <c r="C49" s="158" t="s">
        <v>233</v>
      </c>
      <c r="D49" s="159"/>
      <c r="E49" s="160">
        <v>21.0</v>
      </c>
      <c r="F49" s="160">
        <v>9.9924037E8</v>
      </c>
      <c r="G49" s="161">
        <v>2200.0</v>
      </c>
    </row>
    <row r="50">
      <c r="A50" s="162" t="s">
        <v>234</v>
      </c>
      <c r="B50" s="163"/>
      <c r="C50" s="162" t="s">
        <v>235</v>
      </c>
      <c r="D50" s="163"/>
      <c r="E50" s="164">
        <v>18.0</v>
      </c>
      <c r="F50" s="164">
        <v>9.99332934E8</v>
      </c>
      <c r="G50" s="165">
        <v>4000.0</v>
      </c>
    </row>
    <row r="51">
      <c r="A51" s="158" t="s">
        <v>236</v>
      </c>
      <c r="B51" s="159"/>
      <c r="C51" s="158" t="s">
        <v>237</v>
      </c>
      <c r="D51" s="159"/>
      <c r="E51" s="160">
        <v>27.0</v>
      </c>
      <c r="F51" s="160">
        <v>9.99654214E8</v>
      </c>
      <c r="G51" s="161">
        <v>6100.0</v>
      </c>
    </row>
    <row r="52">
      <c r="A52" s="162" t="s">
        <v>238</v>
      </c>
      <c r="B52" s="163"/>
      <c r="C52" s="162" t="s">
        <v>239</v>
      </c>
      <c r="D52" s="163"/>
      <c r="E52" s="164">
        <v>24.0</v>
      </c>
      <c r="F52" s="164">
        <v>9.91236475E8</v>
      </c>
      <c r="G52" s="165">
        <v>6300.0</v>
      </c>
    </row>
    <row r="53">
      <c r="A53" s="168" t="s">
        <v>240</v>
      </c>
      <c r="B53" s="157"/>
      <c r="C53" s="168" t="s">
        <v>241</v>
      </c>
      <c r="D53" s="157"/>
      <c r="E53" s="160">
        <v>34.0</v>
      </c>
      <c r="F53" s="160">
        <v>9.99287546E8</v>
      </c>
      <c r="G53" s="161">
        <v>2400.0</v>
      </c>
    </row>
    <row r="54">
      <c r="A54" s="162" t="s">
        <v>242</v>
      </c>
      <c r="B54" s="163"/>
      <c r="C54" s="162" t="s">
        <v>235</v>
      </c>
      <c r="D54" s="163"/>
      <c r="E54" s="164">
        <v>18.0</v>
      </c>
      <c r="F54" s="164">
        <v>9.99332934E8</v>
      </c>
      <c r="G54" s="165">
        <v>4000.0</v>
      </c>
    </row>
    <row r="55">
      <c r="A55" s="169" t="s">
        <v>211</v>
      </c>
      <c r="B55" s="170"/>
      <c r="C55" s="171" t="s">
        <v>212</v>
      </c>
      <c r="D55" s="172"/>
      <c r="E55" s="173">
        <v>23.0</v>
      </c>
      <c r="F55" s="173">
        <v>9.99340494E8</v>
      </c>
      <c r="G55" s="174">
        <v>1600.0</v>
      </c>
    </row>
    <row r="56">
      <c r="A56" s="1"/>
      <c r="B56" s="1"/>
    </row>
    <row r="57">
      <c r="A57" s="62" t="s">
        <v>157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31"/>
    </row>
    <row r="58">
      <c r="A58" s="33" t="s">
        <v>5</v>
      </c>
      <c r="B58" s="33" t="s">
        <v>116</v>
      </c>
      <c r="C58" s="33" t="s">
        <v>6</v>
      </c>
      <c r="D58" s="33" t="s">
        <v>158</v>
      </c>
      <c r="E58" s="175" t="s">
        <v>159</v>
      </c>
    </row>
    <row r="59">
      <c r="A59" s="35" t="s">
        <v>10</v>
      </c>
      <c r="B59" s="34">
        <v>18.0</v>
      </c>
      <c r="C59" s="43">
        <v>1200.0</v>
      </c>
      <c r="D59" s="115">
        <v>0.95</v>
      </c>
      <c r="E59" s="40" t="str">
        <f t="shared" ref="E59:E70" si="18">IF(AND(C59&lt;=1200,D59&gt;=0.9),"Aprovado",IF(OR(C59&gt;=5000,D59&lt;=0.6),"Demitido","-"))</f>
        <v>Aprovado</v>
      </c>
      <c r="G59" s="121" t="s">
        <v>243</v>
      </c>
      <c r="H59" s="176"/>
      <c r="I59" s="176"/>
      <c r="J59" s="176"/>
      <c r="K59" s="176"/>
      <c r="L59" s="176"/>
      <c r="M59" s="176"/>
      <c r="N59" s="176"/>
      <c r="O59" s="176"/>
      <c r="P59" s="122"/>
    </row>
    <row r="60">
      <c r="A60" s="35" t="s">
        <v>12</v>
      </c>
      <c r="B60" s="34">
        <v>25.0</v>
      </c>
      <c r="C60" s="43">
        <v>2500.0</v>
      </c>
      <c r="D60" s="115">
        <v>0.8</v>
      </c>
      <c r="E60" s="177" t="str">
        <f t="shared" si="18"/>
        <v>-</v>
      </c>
      <c r="G60" s="178"/>
      <c r="H60" s="128"/>
      <c r="I60" s="128"/>
      <c r="J60" s="128"/>
      <c r="K60" s="128"/>
      <c r="L60" s="128"/>
      <c r="M60" s="128"/>
      <c r="N60" s="128"/>
      <c r="O60" s="128"/>
      <c r="P60" s="84"/>
    </row>
    <row r="61">
      <c r="A61" s="35" t="s">
        <v>14</v>
      </c>
      <c r="B61" s="34">
        <v>19.0</v>
      </c>
      <c r="C61" s="43">
        <v>1200.0</v>
      </c>
      <c r="D61" s="115">
        <v>0.9</v>
      </c>
      <c r="E61" s="40" t="str">
        <f t="shared" si="18"/>
        <v>Aprovado</v>
      </c>
      <c r="G61" s="121" t="s">
        <v>244</v>
      </c>
      <c r="H61" s="176"/>
      <c r="I61" s="176"/>
      <c r="J61" s="176"/>
      <c r="K61" s="176"/>
      <c r="L61" s="176"/>
      <c r="M61" s="176"/>
      <c r="N61" s="176"/>
      <c r="O61" s="176"/>
      <c r="P61" s="122"/>
    </row>
    <row r="62">
      <c r="A62" s="35" t="s">
        <v>160</v>
      </c>
      <c r="B62" s="34">
        <v>31.0</v>
      </c>
      <c r="C62" s="43">
        <v>3400.0</v>
      </c>
      <c r="D62" s="115">
        <v>0.65</v>
      </c>
      <c r="E62" s="177" t="str">
        <f t="shared" si="18"/>
        <v>-</v>
      </c>
      <c r="G62" s="179"/>
      <c r="H62" s="128"/>
      <c r="I62" s="128"/>
      <c r="J62" s="128"/>
      <c r="K62" s="128"/>
      <c r="L62" s="128"/>
      <c r="M62" s="128"/>
      <c r="N62" s="128"/>
      <c r="O62" s="128"/>
      <c r="P62" s="84"/>
    </row>
    <row r="63">
      <c r="A63" s="35" t="s">
        <v>61</v>
      </c>
      <c r="B63" s="34">
        <v>23.0</v>
      </c>
      <c r="C63" s="43">
        <v>2500.0</v>
      </c>
      <c r="D63" s="115">
        <v>0.55</v>
      </c>
      <c r="E63" s="40" t="str">
        <f t="shared" si="18"/>
        <v>Demitido</v>
      </c>
      <c r="G63" s="121" t="s">
        <v>245</v>
      </c>
      <c r="H63" s="176"/>
      <c r="I63" s="176"/>
      <c r="J63" s="176"/>
      <c r="K63" s="176"/>
      <c r="L63" s="176"/>
      <c r="M63" s="176"/>
      <c r="N63" s="176"/>
      <c r="O63" s="176"/>
      <c r="P63" s="122"/>
    </row>
    <row r="64">
      <c r="A64" s="35" t="s">
        <v>15</v>
      </c>
      <c r="B64" s="34">
        <v>28.0</v>
      </c>
      <c r="C64" s="43">
        <v>4000.0</v>
      </c>
      <c r="D64" s="115">
        <v>0.75</v>
      </c>
      <c r="E64" s="177" t="str">
        <f t="shared" si="18"/>
        <v>-</v>
      </c>
      <c r="G64" s="180"/>
      <c r="H64" s="128"/>
      <c r="I64" s="128"/>
      <c r="J64" s="128"/>
      <c r="K64" s="128"/>
      <c r="L64" s="128"/>
      <c r="M64" s="128"/>
      <c r="N64" s="128"/>
      <c r="O64" s="128"/>
      <c r="P64" s="84"/>
    </row>
    <row r="65">
      <c r="A65" s="35" t="s">
        <v>164</v>
      </c>
      <c r="B65" s="34">
        <v>20.0</v>
      </c>
      <c r="C65" s="43">
        <v>1200.0</v>
      </c>
      <c r="D65" s="115">
        <v>0.9</v>
      </c>
      <c r="E65" s="40" t="str">
        <f t="shared" si="18"/>
        <v>Aprovado</v>
      </c>
      <c r="G65" s="121" t="s">
        <v>246</v>
      </c>
      <c r="H65" s="176"/>
      <c r="I65" s="176"/>
      <c r="J65" s="176"/>
      <c r="K65" s="176"/>
      <c r="L65" s="176"/>
      <c r="M65" s="176"/>
      <c r="N65" s="176"/>
      <c r="O65" s="176"/>
      <c r="P65" s="122"/>
    </row>
    <row r="66">
      <c r="A66" s="35" t="s">
        <v>63</v>
      </c>
      <c r="B66" s="34">
        <v>45.0</v>
      </c>
      <c r="C66" s="43">
        <v>5000.0</v>
      </c>
      <c r="D66" s="115">
        <v>0.65</v>
      </c>
      <c r="E66" s="177" t="str">
        <f t="shared" si="18"/>
        <v>Demitido</v>
      </c>
      <c r="G66" s="178"/>
      <c r="H66" s="128"/>
      <c r="I66" s="128"/>
      <c r="J66" s="128"/>
      <c r="K66" s="128"/>
      <c r="L66" s="128"/>
      <c r="M66" s="128"/>
      <c r="N66" s="128"/>
      <c r="O66" s="128"/>
      <c r="P66" s="84"/>
    </row>
    <row r="67">
      <c r="A67" s="35" t="s">
        <v>18</v>
      </c>
      <c r="B67" s="34">
        <v>54.0</v>
      </c>
      <c r="C67" s="43">
        <v>6000.0</v>
      </c>
      <c r="D67" s="115">
        <v>0.7</v>
      </c>
      <c r="E67" s="40" t="str">
        <f t="shared" si="18"/>
        <v>Demitido</v>
      </c>
      <c r="G67" s="121" t="s">
        <v>247</v>
      </c>
      <c r="H67" s="176"/>
      <c r="I67" s="176"/>
      <c r="J67" s="176"/>
      <c r="K67" s="176"/>
      <c r="L67" s="176"/>
      <c r="M67" s="176"/>
      <c r="N67" s="176"/>
      <c r="O67" s="176"/>
      <c r="P67" s="122"/>
    </row>
    <row r="68">
      <c r="A68" s="35" t="s">
        <v>11</v>
      </c>
      <c r="B68" s="34">
        <v>21.0</v>
      </c>
      <c r="C68" s="43">
        <v>1200.0</v>
      </c>
      <c r="D68" s="115">
        <v>0.8</v>
      </c>
      <c r="E68" s="177" t="str">
        <f t="shared" si="18"/>
        <v>-</v>
      </c>
      <c r="G68" s="179"/>
      <c r="H68" s="128"/>
      <c r="I68" s="128"/>
      <c r="J68" s="128"/>
      <c r="K68" s="128"/>
      <c r="L68" s="128"/>
      <c r="M68" s="128"/>
      <c r="N68" s="128"/>
      <c r="O68" s="128"/>
      <c r="P68" s="84"/>
    </row>
    <row r="69">
      <c r="A69" s="35" t="s">
        <v>169</v>
      </c>
      <c r="B69" s="34">
        <v>43.0</v>
      </c>
      <c r="C69" s="43">
        <v>4500.0</v>
      </c>
      <c r="D69" s="115">
        <v>0.8</v>
      </c>
      <c r="E69" s="40" t="str">
        <f t="shared" si="18"/>
        <v>-</v>
      </c>
      <c r="G69" s="121" t="s">
        <v>248</v>
      </c>
      <c r="H69" s="176"/>
      <c r="I69" s="176"/>
      <c r="J69" s="176"/>
      <c r="K69" s="176"/>
      <c r="L69" s="176"/>
      <c r="M69" s="176"/>
      <c r="N69" s="176"/>
      <c r="O69" s="176"/>
      <c r="P69" s="122"/>
    </row>
    <row r="70">
      <c r="A70" s="35" t="s">
        <v>171</v>
      </c>
      <c r="B70" s="34">
        <v>25.0</v>
      </c>
      <c r="C70" s="43">
        <v>2500.0</v>
      </c>
      <c r="D70" s="115">
        <v>0.65</v>
      </c>
      <c r="E70" s="177" t="str">
        <f t="shared" si="18"/>
        <v>-</v>
      </c>
      <c r="G70" s="179"/>
      <c r="H70" s="128"/>
      <c r="I70" s="128"/>
      <c r="J70" s="128"/>
      <c r="K70" s="128"/>
      <c r="L70" s="128"/>
      <c r="M70" s="128"/>
      <c r="N70" s="128"/>
      <c r="O70" s="128"/>
      <c r="P70" s="84"/>
    </row>
    <row r="72">
      <c r="A72" s="181" t="s">
        <v>181</v>
      </c>
      <c r="B72" s="24"/>
      <c r="C72" s="24"/>
      <c r="D72" s="24"/>
      <c r="E72" s="31"/>
    </row>
    <row r="73">
      <c r="A73" s="182" t="s">
        <v>5</v>
      </c>
      <c r="B73" s="34" t="s">
        <v>116</v>
      </c>
      <c r="C73" s="34" t="s">
        <v>6</v>
      </c>
      <c r="D73" s="34" t="s">
        <v>158</v>
      </c>
      <c r="E73" s="34" t="s">
        <v>159</v>
      </c>
    </row>
    <row r="74">
      <c r="A74" s="183" t="s">
        <v>10</v>
      </c>
      <c r="B74" s="184"/>
      <c r="C74" s="184"/>
      <c r="D74" s="185"/>
      <c r="E74" s="186"/>
    </row>
  </sheetData>
  <mergeCells count="63">
    <mergeCell ref="A51:B51"/>
    <mergeCell ref="A52:B52"/>
    <mergeCell ref="A54:B54"/>
    <mergeCell ref="C52:D52"/>
    <mergeCell ref="C54:D54"/>
    <mergeCell ref="C55:D55"/>
    <mergeCell ref="A57:P57"/>
    <mergeCell ref="G59:P59"/>
    <mergeCell ref="G60:P60"/>
    <mergeCell ref="G61:P61"/>
    <mergeCell ref="F10:N10"/>
    <mergeCell ref="A11:D11"/>
    <mergeCell ref="F11:N11"/>
    <mergeCell ref="A15:E15"/>
    <mergeCell ref="G16:M16"/>
    <mergeCell ref="O16:U16"/>
    <mergeCell ref="W16:AC16"/>
    <mergeCell ref="AE16:AK16"/>
    <mergeCell ref="A1:I1"/>
    <mergeCell ref="F4:N4"/>
    <mergeCell ref="F5:N5"/>
    <mergeCell ref="F6:N6"/>
    <mergeCell ref="F7:N7"/>
    <mergeCell ref="F8:N8"/>
    <mergeCell ref="F9:N9"/>
    <mergeCell ref="A34:G34"/>
    <mergeCell ref="A35:B35"/>
    <mergeCell ref="C35:D35"/>
    <mergeCell ref="C36:D36"/>
    <mergeCell ref="C37:D37"/>
    <mergeCell ref="C38:D38"/>
    <mergeCell ref="C39:D39"/>
    <mergeCell ref="A38:B38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C47:D47"/>
    <mergeCell ref="C48:D48"/>
    <mergeCell ref="C49:D49"/>
    <mergeCell ref="A50:B50"/>
    <mergeCell ref="C50:D50"/>
    <mergeCell ref="C51:D51"/>
    <mergeCell ref="G69:P69"/>
    <mergeCell ref="G70:P70"/>
    <mergeCell ref="A72:E72"/>
    <mergeCell ref="G62:P62"/>
    <mergeCell ref="G63:P63"/>
    <mergeCell ref="G64:P64"/>
    <mergeCell ref="G65:P65"/>
    <mergeCell ref="G66:P66"/>
    <mergeCell ref="G67:P67"/>
    <mergeCell ref="G68:P68"/>
  </mergeCells>
  <conditionalFormatting sqref="E24">
    <cfRule type="notContainsBlanks" dxfId="14" priority="1">
      <formula>LEN(TRIM(E24))&gt;0</formula>
    </cfRule>
  </conditionalFormatting>
  <drawing r:id="rId1"/>
  <tableParts count="6">
    <tablePart r:id="rId8"/>
    <tablePart r:id="rId9"/>
    <tablePart r:id="rId10"/>
    <tablePart r:id="rId11"/>
    <tablePart r:id="rId12"/>
    <tablePart r:id="rId1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3.0"/>
    <col customWidth="1" min="2" max="2" width="11.13"/>
    <col customWidth="1" min="3" max="3" width="10.13"/>
    <col customWidth="1" min="4" max="4" width="13.5"/>
    <col customWidth="1" min="5" max="5" width="12.25"/>
    <col customWidth="1" min="6" max="6" width="12.5"/>
  </cols>
  <sheetData>
    <row r="1">
      <c r="A1" s="187" t="s">
        <v>5</v>
      </c>
      <c r="B1" s="188" t="s">
        <v>249</v>
      </c>
      <c r="C1" s="188" t="s">
        <v>250</v>
      </c>
      <c r="D1" s="188" t="s">
        <v>251</v>
      </c>
      <c r="E1" s="188" t="s">
        <v>252</v>
      </c>
      <c r="F1" s="188" t="s">
        <v>253</v>
      </c>
      <c r="G1" s="188" t="s">
        <v>254</v>
      </c>
      <c r="H1" s="188" t="s">
        <v>255</v>
      </c>
      <c r="I1" s="188" t="s">
        <v>256</v>
      </c>
      <c r="J1" s="188" t="s">
        <v>257</v>
      </c>
      <c r="K1" s="188" t="s">
        <v>258</v>
      </c>
      <c r="L1" s="188" t="s">
        <v>259</v>
      </c>
      <c r="M1" s="188" t="s">
        <v>260</v>
      </c>
      <c r="N1" s="188" t="s">
        <v>57</v>
      </c>
    </row>
    <row r="2">
      <c r="A2" s="189" t="s">
        <v>261</v>
      </c>
      <c r="B2" s="190">
        <v>2.020659877E9</v>
      </c>
      <c r="C2" s="191">
        <v>7.9</v>
      </c>
      <c r="D2" s="191">
        <v>6.7</v>
      </c>
      <c r="E2" s="191">
        <v>8.7</v>
      </c>
      <c r="F2" s="191">
        <v>9.5</v>
      </c>
      <c r="G2" s="191">
        <v>8.7</v>
      </c>
      <c r="H2" s="191">
        <v>7.3</v>
      </c>
      <c r="I2" s="191">
        <v>7.3</v>
      </c>
      <c r="J2" s="191">
        <v>5.1</v>
      </c>
      <c r="K2" s="191">
        <v>9.0</v>
      </c>
      <c r="L2" s="191">
        <v>0.6</v>
      </c>
      <c r="M2" s="191">
        <v>8.3</v>
      </c>
      <c r="N2" s="191">
        <f t="shared" ref="N2:N47" si="1">0.5*C2+0.15*D2+0.2*E2+0.05*F2+0.014*G2+0.014*H2+0.014*I2+0.014*J2+0.014*K2+0.014*L2+0.014*M2</f>
        <v>7.8182</v>
      </c>
    </row>
    <row r="3">
      <c r="A3" s="192" t="s">
        <v>262</v>
      </c>
      <c r="B3" s="193">
        <v>2.018643274E9</v>
      </c>
      <c r="C3" s="194">
        <v>1.0</v>
      </c>
      <c r="D3" s="194">
        <v>5.6</v>
      </c>
      <c r="E3" s="194">
        <v>7.6</v>
      </c>
      <c r="F3" s="194">
        <v>8.0</v>
      </c>
      <c r="G3" s="194">
        <v>7.6</v>
      </c>
      <c r="H3" s="194">
        <v>1.1</v>
      </c>
      <c r="I3" s="194">
        <v>0.0</v>
      </c>
      <c r="J3" s="194">
        <v>0.1</v>
      </c>
      <c r="K3" s="194">
        <v>5.0</v>
      </c>
      <c r="L3" s="194">
        <v>0.3</v>
      </c>
      <c r="M3" s="194">
        <v>0.0</v>
      </c>
      <c r="N3" s="194">
        <f t="shared" si="1"/>
        <v>3.4574</v>
      </c>
    </row>
    <row r="4">
      <c r="A4" s="189" t="s">
        <v>263</v>
      </c>
      <c r="B4" s="190">
        <v>2.021567896E9</v>
      </c>
      <c r="C4" s="191">
        <v>5.49999999999999</v>
      </c>
      <c r="D4" s="191">
        <v>6.7</v>
      </c>
      <c r="E4" s="191">
        <v>8.7</v>
      </c>
      <c r="F4" s="191">
        <v>8.0</v>
      </c>
      <c r="G4" s="191">
        <v>8.7</v>
      </c>
      <c r="H4" s="191">
        <v>8.2</v>
      </c>
      <c r="I4" s="191">
        <v>8.1</v>
      </c>
      <c r="J4" s="191">
        <v>7.5</v>
      </c>
      <c r="K4" s="191">
        <v>8.4</v>
      </c>
      <c r="L4" s="191">
        <v>7.8</v>
      </c>
      <c r="M4" s="191">
        <v>0.0</v>
      </c>
      <c r="N4" s="191">
        <f t="shared" si="1"/>
        <v>6.5768</v>
      </c>
    </row>
    <row r="5">
      <c r="A5" s="192" t="s">
        <v>264</v>
      </c>
      <c r="B5" s="193">
        <v>2.018643288E9</v>
      </c>
      <c r="C5" s="194">
        <v>2.1</v>
      </c>
      <c r="D5" s="194">
        <v>6.6</v>
      </c>
      <c r="E5" s="194">
        <v>8.6</v>
      </c>
      <c r="F5" s="194">
        <v>9.0</v>
      </c>
      <c r="G5" s="194">
        <v>8.6</v>
      </c>
      <c r="H5" s="194">
        <v>2.4</v>
      </c>
      <c r="I5" s="194">
        <v>8.1</v>
      </c>
      <c r="J5" s="194">
        <v>6.2</v>
      </c>
      <c r="K5" s="194">
        <v>7.5</v>
      </c>
      <c r="L5" s="194">
        <v>6.5</v>
      </c>
      <c r="M5" s="194">
        <v>0.0</v>
      </c>
      <c r="N5" s="194">
        <f t="shared" si="1"/>
        <v>4.7602</v>
      </c>
    </row>
    <row r="6">
      <c r="A6" s="189" t="s">
        <v>265</v>
      </c>
      <c r="B6" s="190">
        <v>2.021567895E9</v>
      </c>
      <c r="C6" s="191">
        <v>5.4</v>
      </c>
      <c r="D6" s="191">
        <v>7.3</v>
      </c>
      <c r="E6" s="191">
        <v>9.3</v>
      </c>
      <c r="F6" s="191">
        <v>8.5</v>
      </c>
      <c r="G6" s="191">
        <v>9.3</v>
      </c>
      <c r="H6" s="191">
        <v>6.7</v>
      </c>
      <c r="I6" s="191">
        <v>8.9</v>
      </c>
      <c r="J6" s="191">
        <v>6.5</v>
      </c>
      <c r="K6" s="191">
        <v>1.1</v>
      </c>
      <c r="L6" s="191">
        <v>2.7</v>
      </c>
      <c r="M6" s="191">
        <v>0.0</v>
      </c>
      <c r="N6" s="191">
        <f t="shared" si="1"/>
        <v>6.5728</v>
      </c>
    </row>
    <row r="7">
      <c r="A7" s="192" t="s">
        <v>266</v>
      </c>
      <c r="B7" s="193">
        <v>2.019134701E9</v>
      </c>
      <c r="C7" s="194">
        <v>2.7</v>
      </c>
      <c r="D7" s="194">
        <v>5.9</v>
      </c>
      <c r="E7" s="194">
        <v>7.9</v>
      </c>
      <c r="F7" s="194">
        <v>8.5</v>
      </c>
      <c r="G7" s="194">
        <v>7.9</v>
      </c>
      <c r="H7" s="194">
        <v>9.1</v>
      </c>
      <c r="I7" s="194">
        <v>8.1</v>
      </c>
      <c r="J7" s="194">
        <v>7.6</v>
      </c>
      <c r="K7" s="194">
        <v>8.5</v>
      </c>
      <c r="L7" s="194">
        <v>7.0</v>
      </c>
      <c r="M7" s="194">
        <v>0.0</v>
      </c>
      <c r="N7" s="194">
        <f t="shared" si="1"/>
        <v>4.9148</v>
      </c>
    </row>
    <row r="8">
      <c r="A8" s="189" t="s">
        <v>267</v>
      </c>
      <c r="B8" s="190">
        <v>2.020659885E9</v>
      </c>
      <c r="C8" s="191">
        <v>4.7</v>
      </c>
      <c r="D8" s="191">
        <v>6.8</v>
      </c>
      <c r="E8" s="191">
        <v>8.8</v>
      </c>
      <c r="F8" s="191">
        <v>8.0</v>
      </c>
      <c r="G8" s="191">
        <v>8.8</v>
      </c>
      <c r="H8" s="191">
        <v>9.5</v>
      </c>
      <c r="I8" s="191">
        <v>7.3</v>
      </c>
      <c r="J8" s="191">
        <v>4.2</v>
      </c>
      <c r="K8" s="191">
        <v>7.8</v>
      </c>
      <c r="L8" s="191">
        <v>6.6</v>
      </c>
      <c r="M8" s="191">
        <v>7.3</v>
      </c>
      <c r="N8" s="191">
        <f t="shared" si="1"/>
        <v>6.251</v>
      </c>
    </row>
    <row r="9">
      <c r="A9" s="192" t="s">
        <v>268</v>
      </c>
      <c r="B9" s="193">
        <v>2.019134698E9</v>
      </c>
      <c r="C9" s="194">
        <v>2.4</v>
      </c>
      <c r="D9" s="194">
        <v>6.8</v>
      </c>
      <c r="E9" s="194">
        <v>8.8</v>
      </c>
      <c r="F9" s="194">
        <v>8.0</v>
      </c>
      <c r="G9" s="194">
        <v>8.8</v>
      </c>
      <c r="H9" s="194">
        <v>5.6</v>
      </c>
      <c r="I9" s="194">
        <v>0.0</v>
      </c>
      <c r="J9" s="194">
        <v>0.6</v>
      </c>
      <c r="K9" s="194">
        <v>0.0</v>
      </c>
      <c r="L9" s="194">
        <v>0.1</v>
      </c>
      <c r="M9" s="194">
        <v>2.3</v>
      </c>
      <c r="N9" s="194">
        <f t="shared" si="1"/>
        <v>4.6236</v>
      </c>
    </row>
    <row r="10">
      <c r="A10" s="189" t="s">
        <v>269</v>
      </c>
      <c r="B10" s="190">
        <v>2.018643289E9</v>
      </c>
      <c r="C10" s="191">
        <v>2.2</v>
      </c>
      <c r="D10" s="191">
        <v>6.0</v>
      </c>
      <c r="E10" s="191">
        <v>8.0</v>
      </c>
      <c r="F10" s="191">
        <v>8.5</v>
      </c>
      <c r="G10" s="191">
        <v>8.0</v>
      </c>
      <c r="H10" s="191">
        <v>2.8</v>
      </c>
      <c r="I10" s="191">
        <v>0.0</v>
      </c>
      <c r="J10" s="191">
        <v>0.3</v>
      </c>
      <c r="K10" s="191">
        <v>0.0</v>
      </c>
      <c r="L10" s="191">
        <v>7.8</v>
      </c>
      <c r="M10" s="191">
        <v>0.0</v>
      </c>
      <c r="N10" s="191">
        <f t="shared" si="1"/>
        <v>4.2896</v>
      </c>
    </row>
    <row r="11">
      <c r="A11" s="192" t="s">
        <v>270</v>
      </c>
      <c r="B11" s="193">
        <v>2.020659886E9</v>
      </c>
      <c r="C11" s="194">
        <v>4.8</v>
      </c>
      <c r="D11" s="194">
        <v>5.6</v>
      </c>
      <c r="E11" s="194">
        <v>7.6</v>
      </c>
      <c r="F11" s="194">
        <v>8.5</v>
      </c>
      <c r="G11" s="194">
        <v>7.6</v>
      </c>
      <c r="H11" s="194">
        <v>8.5</v>
      </c>
      <c r="I11" s="194">
        <v>0.5</v>
      </c>
      <c r="J11" s="194">
        <v>1.9</v>
      </c>
      <c r="K11" s="194">
        <v>9.1</v>
      </c>
      <c r="L11" s="194">
        <v>1.7</v>
      </c>
      <c r="M11" s="194">
        <v>7.3</v>
      </c>
      <c r="N11" s="194">
        <f t="shared" si="1"/>
        <v>5.6974</v>
      </c>
    </row>
    <row r="12">
      <c r="A12" s="189" t="s">
        <v>271</v>
      </c>
      <c r="B12" s="190">
        <v>2.020659884E9</v>
      </c>
      <c r="C12" s="191">
        <v>8.4</v>
      </c>
      <c r="D12" s="191">
        <v>5.8</v>
      </c>
      <c r="E12" s="191">
        <v>7.8</v>
      </c>
      <c r="F12" s="191">
        <v>10.0</v>
      </c>
      <c r="G12" s="191">
        <v>7.8</v>
      </c>
      <c r="H12" s="191">
        <v>0.0</v>
      </c>
      <c r="I12" s="191">
        <v>0.0</v>
      </c>
      <c r="J12" s="191">
        <v>0.0</v>
      </c>
      <c r="K12" s="191">
        <v>9.1</v>
      </c>
      <c r="L12" s="191">
        <v>7.7</v>
      </c>
      <c r="M12" s="191">
        <v>0.0</v>
      </c>
      <c r="N12" s="191">
        <f t="shared" si="1"/>
        <v>7.4744</v>
      </c>
    </row>
    <row r="13">
      <c r="A13" s="192" t="s">
        <v>272</v>
      </c>
      <c r="B13" s="193">
        <v>2.019134704E9</v>
      </c>
      <c r="C13" s="194">
        <v>4.6</v>
      </c>
      <c r="D13" s="194">
        <v>5.7</v>
      </c>
      <c r="E13" s="194">
        <v>7.7</v>
      </c>
      <c r="F13" s="194">
        <v>8.0</v>
      </c>
      <c r="G13" s="194">
        <v>7.7</v>
      </c>
      <c r="H13" s="194">
        <v>7.8</v>
      </c>
      <c r="I13" s="194">
        <v>0.0</v>
      </c>
      <c r="J13" s="194">
        <v>0.8</v>
      </c>
      <c r="K13" s="194">
        <v>9.2</v>
      </c>
      <c r="L13" s="194">
        <v>0.5</v>
      </c>
      <c r="M13" s="194">
        <v>0.5</v>
      </c>
      <c r="N13" s="194">
        <f t="shared" si="1"/>
        <v>5.466</v>
      </c>
    </row>
    <row r="14">
      <c r="A14" s="189" t="s">
        <v>273</v>
      </c>
      <c r="B14" s="190">
        <v>2.021567899E9</v>
      </c>
      <c r="C14" s="191">
        <v>1.1</v>
      </c>
      <c r="D14" s="191">
        <v>7.59999999999999</v>
      </c>
      <c r="E14" s="191">
        <v>9.59999999999999</v>
      </c>
      <c r="F14" s="191">
        <v>9.0</v>
      </c>
      <c r="G14" s="191">
        <v>9.59999999999999</v>
      </c>
      <c r="H14" s="191">
        <v>9.5</v>
      </c>
      <c r="I14" s="191">
        <v>7.3</v>
      </c>
      <c r="J14" s="191">
        <v>6.6</v>
      </c>
      <c r="K14" s="191">
        <v>2.8</v>
      </c>
      <c r="L14" s="191">
        <v>7.0</v>
      </c>
      <c r="M14" s="191">
        <v>0.5</v>
      </c>
      <c r="N14" s="191">
        <f t="shared" si="1"/>
        <v>4.6662</v>
      </c>
    </row>
    <row r="15">
      <c r="A15" s="192" t="s">
        <v>274</v>
      </c>
      <c r="B15" s="193">
        <v>2.020659871E9</v>
      </c>
      <c r="C15" s="194">
        <v>7.0</v>
      </c>
      <c r="D15" s="194">
        <v>7.59999999999999</v>
      </c>
      <c r="E15" s="194">
        <v>9.59999999999999</v>
      </c>
      <c r="F15" s="194">
        <v>9.0</v>
      </c>
      <c r="G15" s="194">
        <v>9.59999999999999</v>
      </c>
      <c r="H15" s="194">
        <v>8.6</v>
      </c>
      <c r="I15" s="194">
        <v>8.3</v>
      </c>
      <c r="J15" s="194">
        <v>8.9</v>
      </c>
      <c r="K15" s="194">
        <v>9.4</v>
      </c>
      <c r="L15" s="194">
        <v>6.1</v>
      </c>
      <c r="M15" s="194">
        <v>0.0</v>
      </c>
      <c r="N15" s="194">
        <f t="shared" si="1"/>
        <v>7.7226</v>
      </c>
    </row>
    <row r="16">
      <c r="A16" s="189" t="s">
        <v>275</v>
      </c>
      <c r="B16" s="190">
        <v>2.018643281E9</v>
      </c>
      <c r="C16" s="191">
        <v>5.8</v>
      </c>
      <c r="D16" s="191">
        <v>6.0</v>
      </c>
      <c r="E16" s="191">
        <v>8.0</v>
      </c>
      <c r="F16" s="191">
        <v>8.0</v>
      </c>
      <c r="G16" s="191">
        <v>8.0</v>
      </c>
      <c r="H16" s="191">
        <v>9.4</v>
      </c>
      <c r="I16" s="191">
        <v>9.1</v>
      </c>
      <c r="J16" s="191">
        <v>7.5</v>
      </c>
      <c r="K16" s="191">
        <v>7.9</v>
      </c>
      <c r="L16" s="191">
        <v>2.2</v>
      </c>
      <c r="M16" s="191">
        <v>8.9</v>
      </c>
      <c r="N16" s="191">
        <f t="shared" si="1"/>
        <v>6.542</v>
      </c>
    </row>
    <row r="17">
      <c r="A17" s="192" t="s">
        <v>276</v>
      </c>
      <c r="B17" s="193">
        <v>2.018643275E9</v>
      </c>
      <c r="C17" s="194">
        <v>7.3</v>
      </c>
      <c r="D17" s="194">
        <v>5.4</v>
      </c>
      <c r="E17" s="194">
        <v>7.4</v>
      </c>
      <c r="F17" s="194">
        <v>8.0</v>
      </c>
      <c r="G17" s="194">
        <v>7.4</v>
      </c>
      <c r="H17" s="194">
        <v>9.0</v>
      </c>
      <c r="I17" s="194">
        <v>9.1</v>
      </c>
      <c r="J17" s="194">
        <v>8.7</v>
      </c>
      <c r="K17" s="194">
        <v>9.1</v>
      </c>
      <c r="L17" s="194">
        <v>6.2</v>
      </c>
      <c r="M17" s="194">
        <v>8.1</v>
      </c>
      <c r="N17" s="194">
        <f t="shared" si="1"/>
        <v>7.1464</v>
      </c>
    </row>
    <row r="18">
      <c r="A18" s="189" t="s">
        <v>277</v>
      </c>
      <c r="B18" s="190">
        <v>2.020659873E9</v>
      </c>
      <c r="C18" s="191">
        <v>1.4</v>
      </c>
      <c r="D18" s="191">
        <v>6.3</v>
      </c>
      <c r="E18" s="191">
        <v>8.3</v>
      </c>
      <c r="F18" s="191">
        <v>9.0</v>
      </c>
      <c r="G18" s="191">
        <v>8.3</v>
      </c>
      <c r="H18" s="191">
        <v>9.1</v>
      </c>
      <c r="I18" s="191">
        <v>7.3</v>
      </c>
      <c r="J18" s="191">
        <v>6.1</v>
      </c>
      <c r="K18" s="191">
        <v>7.3</v>
      </c>
      <c r="L18" s="191">
        <v>3.0</v>
      </c>
      <c r="M18" s="191">
        <v>9.1</v>
      </c>
      <c r="N18" s="191">
        <f t="shared" si="1"/>
        <v>4.4578</v>
      </c>
    </row>
    <row r="19">
      <c r="A19" s="192" t="s">
        <v>278</v>
      </c>
      <c r="B19" s="193">
        <v>2.021567892E9</v>
      </c>
      <c r="C19" s="194">
        <v>0.8</v>
      </c>
      <c r="D19" s="194">
        <v>6.3</v>
      </c>
      <c r="E19" s="194">
        <v>8.3</v>
      </c>
      <c r="F19" s="194">
        <v>8.5</v>
      </c>
      <c r="G19" s="194">
        <v>8.3</v>
      </c>
      <c r="H19" s="194">
        <v>9.2</v>
      </c>
      <c r="I19" s="194">
        <v>8.2</v>
      </c>
      <c r="J19" s="194">
        <v>8.2</v>
      </c>
      <c r="K19" s="194">
        <v>9.4</v>
      </c>
      <c r="L19" s="194">
        <v>4.2</v>
      </c>
      <c r="M19" s="194">
        <v>0.0</v>
      </c>
      <c r="N19" s="194">
        <f t="shared" si="1"/>
        <v>4.095</v>
      </c>
    </row>
    <row r="20">
      <c r="A20" s="189" t="s">
        <v>279</v>
      </c>
      <c r="B20" s="190">
        <v>2.018643285E9</v>
      </c>
      <c r="C20" s="191">
        <v>7.5</v>
      </c>
      <c r="D20" s="191">
        <v>6.4</v>
      </c>
      <c r="E20" s="191">
        <v>8.4</v>
      </c>
      <c r="F20" s="191">
        <v>8.0</v>
      </c>
      <c r="G20" s="191">
        <v>8.4</v>
      </c>
      <c r="H20" s="191">
        <v>9.3</v>
      </c>
      <c r="I20" s="191">
        <v>8.9</v>
      </c>
      <c r="J20" s="191">
        <v>5.2</v>
      </c>
      <c r="K20" s="191">
        <v>8.4</v>
      </c>
      <c r="L20" s="191">
        <v>7.5</v>
      </c>
      <c r="M20" s="191">
        <v>8.9</v>
      </c>
      <c r="N20" s="191">
        <f t="shared" si="1"/>
        <v>7.5824</v>
      </c>
    </row>
    <row r="21">
      <c r="A21" s="192" t="s">
        <v>280</v>
      </c>
      <c r="B21" s="193">
        <v>2.01864328E9</v>
      </c>
      <c r="C21" s="194">
        <v>5.1</v>
      </c>
      <c r="D21" s="194">
        <v>5.9</v>
      </c>
      <c r="E21" s="194">
        <v>7.9</v>
      </c>
      <c r="F21" s="194">
        <v>8.0</v>
      </c>
      <c r="G21" s="194">
        <v>7.9</v>
      </c>
      <c r="H21" s="194">
        <v>9.2</v>
      </c>
      <c r="I21" s="194">
        <v>0.0</v>
      </c>
      <c r="J21" s="194">
        <v>1.7</v>
      </c>
      <c r="K21" s="194">
        <v>9.1</v>
      </c>
      <c r="L21" s="194">
        <v>0.5</v>
      </c>
      <c r="M21" s="194">
        <v>8.1</v>
      </c>
      <c r="N21" s="194">
        <f t="shared" si="1"/>
        <v>5.926</v>
      </c>
    </row>
    <row r="22">
      <c r="A22" s="189" t="s">
        <v>281</v>
      </c>
      <c r="B22" s="190">
        <v>2.018643283E9</v>
      </c>
      <c r="C22" s="191">
        <v>1.8</v>
      </c>
      <c r="D22" s="191">
        <v>6.2</v>
      </c>
      <c r="E22" s="191">
        <v>8.2</v>
      </c>
      <c r="F22" s="191">
        <v>8.0</v>
      </c>
      <c r="G22" s="191">
        <v>8.2</v>
      </c>
      <c r="H22" s="191">
        <v>7.3</v>
      </c>
      <c r="I22" s="191">
        <v>7.1</v>
      </c>
      <c r="J22" s="191">
        <v>5.0</v>
      </c>
      <c r="K22" s="191">
        <v>9.2</v>
      </c>
      <c r="L22" s="191">
        <v>3.0</v>
      </c>
      <c r="M22" s="191">
        <v>7.3</v>
      </c>
      <c r="N22" s="191">
        <f t="shared" si="1"/>
        <v>4.5294</v>
      </c>
    </row>
    <row r="23">
      <c r="A23" s="192" t="s">
        <v>282</v>
      </c>
      <c r="B23" s="193">
        <v>2.01864329E9</v>
      </c>
      <c r="C23" s="194">
        <v>1.3</v>
      </c>
      <c r="D23" s="194">
        <v>6.8</v>
      </c>
      <c r="E23" s="194">
        <v>8.8</v>
      </c>
      <c r="F23" s="194">
        <v>8.0</v>
      </c>
      <c r="G23" s="194">
        <v>8.8</v>
      </c>
      <c r="H23" s="194">
        <v>1.3</v>
      </c>
      <c r="I23" s="194">
        <v>0.5</v>
      </c>
      <c r="J23" s="194">
        <v>0.3</v>
      </c>
      <c r="K23" s="194">
        <v>0.0</v>
      </c>
      <c r="L23" s="194">
        <v>7.5</v>
      </c>
      <c r="M23" s="194">
        <v>7.1</v>
      </c>
      <c r="N23" s="194">
        <f t="shared" si="1"/>
        <v>4.187</v>
      </c>
    </row>
    <row r="24">
      <c r="A24" s="189" t="s">
        <v>283</v>
      </c>
      <c r="B24" s="190">
        <v>2.020659875E9</v>
      </c>
      <c r="C24" s="191">
        <v>1.6</v>
      </c>
      <c r="D24" s="191">
        <v>6.5</v>
      </c>
      <c r="E24" s="191">
        <v>8.5</v>
      </c>
      <c r="F24" s="191">
        <v>9.0</v>
      </c>
      <c r="G24" s="191">
        <v>8.5</v>
      </c>
      <c r="H24" s="191">
        <v>8.6</v>
      </c>
      <c r="I24" s="191">
        <v>8.1</v>
      </c>
      <c r="J24" s="191">
        <v>8.1</v>
      </c>
      <c r="K24" s="191">
        <v>9.3</v>
      </c>
      <c r="L24" s="191">
        <v>5.2</v>
      </c>
      <c r="M24" s="191">
        <v>7.3</v>
      </c>
      <c r="N24" s="191">
        <f t="shared" si="1"/>
        <v>4.6964</v>
      </c>
    </row>
    <row r="25">
      <c r="A25" s="192" t="s">
        <v>284</v>
      </c>
      <c r="B25" s="193">
        <v>2.021567894E9</v>
      </c>
      <c r="C25" s="194">
        <v>2.3</v>
      </c>
      <c r="D25" s="194">
        <v>6.5</v>
      </c>
      <c r="E25" s="194">
        <v>8.5</v>
      </c>
      <c r="F25" s="194">
        <v>8.5</v>
      </c>
      <c r="G25" s="194">
        <v>8.5</v>
      </c>
      <c r="H25" s="194">
        <v>6.4</v>
      </c>
      <c r="I25" s="194">
        <v>0.0</v>
      </c>
      <c r="J25" s="194">
        <v>1.7</v>
      </c>
      <c r="K25" s="194">
        <v>9.4</v>
      </c>
      <c r="L25" s="194">
        <v>7.6</v>
      </c>
      <c r="M25" s="194">
        <v>8.2</v>
      </c>
      <c r="N25" s="194">
        <f t="shared" si="1"/>
        <v>4.8352</v>
      </c>
    </row>
    <row r="26">
      <c r="A26" s="189" t="s">
        <v>285</v>
      </c>
      <c r="B26" s="190">
        <v>2.020659878E9</v>
      </c>
      <c r="C26" s="191">
        <v>7.7</v>
      </c>
      <c r="D26" s="191">
        <v>5.7</v>
      </c>
      <c r="E26" s="191">
        <v>7.7</v>
      </c>
      <c r="F26" s="191">
        <v>8.5</v>
      </c>
      <c r="G26" s="191">
        <v>7.7</v>
      </c>
      <c r="H26" s="191">
        <v>0.0</v>
      </c>
      <c r="I26" s="191">
        <v>0.5</v>
      </c>
      <c r="J26" s="191">
        <v>2.7</v>
      </c>
      <c r="K26" s="191">
        <v>9.4</v>
      </c>
      <c r="L26" s="191">
        <v>7.7</v>
      </c>
      <c r="M26" s="191">
        <v>2.3</v>
      </c>
      <c r="N26" s="191">
        <f t="shared" si="1"/>
        <v>7.0942</v>
      </c>
    </row>
    <row r="27">
      <c r="A27" s="192" t="s">
        <v>286</v>
      </c>
      <c r="B27" s="193">
        <v>2.021567897E9</v>
      </c>
      <c r="C27" s="194">
        <v>5.3</v>
      </c>
      <c r="D27" s="194">
        <v>6.8</v>
      </c>
      <c r="E27" s="194">
        <v>8.8</v>
      </c>
      <c r="F27" s="194">
        <v>9.5</v>
      </c>
      <c r="G27" s="194">
        <v>8.8</v>
      </c>
      <c r="H27" s="194">
        <v>9.4</v>
      </c>
      <c r="I27" s="194">
        <v>7.3</v>
      </c>
      <c r="J27" s="194">
        <v>7.7</v>
      </c>
      <c r="K27" s="194">
        <v>8.6</v>
      </c>
      <c r="L27" s="194">
        <v>3.0</v>
      </c>
      <c r="M27" s="194">
        <v>8.1</v>
      </c>
      <c r="N27" s="194">
        <f t="shared" si="1"/>
        <v>6.6456</v>
      </c>
    </row>
    <row r="28">
      <c r="A28" s="189" t="s">
        <v>287</v>
      </c>
      <c r="B28" s="190">
        <v>2.0191347E9</v>
      </c>
      <c r="C28" s="191">
        <v>4.5</v>
      </c>
      <c r="D28" s="191">
        <v>6.8</v>
      </c>
      <c r="E28" s="191">
        <v>8.8</v>
      </c>
      <c r="F28" s="191">
        <v>8.5</v>
      </c>
      <c r="G28" s="191">
        <v>8.8</v>
      </c>
      <c r="H28" s="191">
        <v>9.4</v>
      </c>
      <c r="I28" s="191">
        <v>8.1</v>
      </c>
      <c r="J28" s="191">
        <v>7.7</v>
      </c>
      <c r="K28" s="191">
        <v>6.4</v>
      </c>
      <c r="L28" s="191">
        <v>5.1</v>
      </c>
      <c r="M28" s="191">
        <v>8.1</v>
      </c>
      <c r="N28" s="191">
        <f t="shared" si="1"/>
        <v>6.2054</v>
      </c>
    </row>
    <row r="29">
      <c r="A29" s="192" t="s">
        <v>288</v>
      </c>
      <c r="B29" s="193">
        <v>2.018643276E9</v>
      </c>
      <c r="C29" s="194">
        <v>8.0</v>
      </c>
      <c r="D29" s="194">
        <v>5.5</v>
      </c>
      <c r="E29" s="194">
        <v>7.5</v>
      </c>
      <c r="F29" s="194">
        <v>8.0</v>
      </c>
      <c r="G29" s="194">
        <v>7.5</v>
      </c>
      <c r="H29" s="194">
        <v>8.4</v>
      </c>
      <c r="I29" s="194">
        <v>8.1</v>
      </c>
      <c r="J29" s="194">
        <v>7.8</v>
      </c>
      <c r="K29" s="194">
        <v>5.0</v>
      </c>
      <c r="L29" s="194">
        <v>1.9</v>
      </c>
      <c r="M29" s="194">
        <v>8.3</v>
      </c>
      <c r="N29" s="194">
        <f t="shared" si="1"/>
        <v>7.383</v>
      </c>
    </row>
    <row r="30">
      <c r="A30" s="189" t="s">
        <v>289</v>
      </c>
      <c r="B30" s="190">
        <v>2.020659887E9</v>
      </c>
      <c r="C30" s="191">
        <v>5.6</v>
      </c>
      <c r="D30" s="191">
        <v>7.59999999999999</v>
      </c>
      <c r="E30" s="191">
        <v>9.59999999999999</v>
      </c>
      <c r="F30" s="191">
        <v>8.5</v>
      </c>
      <c r="G30" s="191">
        <v>9.59999999999999</v>
      </c>
      <c r="H30" s="191">
        <v>9.4</v>
      </c>
      <c r="I30" s="191">
        <v>8.3</v>
      </c>
      <c r="J30" s="191">
        <v>7.0</v>
      </c>
      <c r="K30" s="191">
        <v>2.4</v>
      </c>
      <c r="L30" s="191">
        <v>0.0</v>
      </c>
      <c r="M30" s="191">
        <v>9.1</v>
      </c>
      <c r="N30" s="191">
        <f t="shared" si="1"/>
        <v>6.9262</v>
      </c>
    </row>
    <row r="31">
      <c r="A31" s="192" t="s">
        <v>290</v>
      </c>
      <c r="B31" s="193">
        <v>2.018643286E9</v>
      </c>
      <c r="C31" s="194">
        <v>2.6</v>
      </c>
      <c r="D31" s="194">
        <v>6.1</v>
      </c>
      <c r="E31" s="194">
        <v>8.1</v>
      </c>
      <c r="F31" s="194">
        <v>9.0</v>
      </c>
      <c r="G31" s="194">
        <v>8.1</v>
      </c>
      <c r="H31" s="194">
        <v>7.9</v>
      </c>
      <c r="I31" s="194">
        <v>0.5</v>
      </c>
      <c r="J31" s="194">
        <v>1.0</v>
      </c>
      <c r="K31" s="194">
        <v>9.2</v>
      </c>
      <c r="L31" s="194">
        <v>8.7</v>
      </c>
      <c r="M31" s="194">
        <v>8.1</v>
      </c>
      <c r="N31" s="194">
        <f t="shared" si="1"/>
        <v>4.894</v>
      </c>
    </row>
    <row r="32">
      <c r="A32" s="189" t="s">
        <v>291</v>
      </c>
      <c r="B32" s="190">
        <v>2.020659876E9</v>
      </c>
      <c r="C32" s="191">
        <v>0.9</v>
      </c>
      <c r="D32" s="191">
        <v>6.5</v>
      </c>
      <c r="E32" s="191">
        <v>8.5</v>
      </c>
      <c r="F32" s="191">
        <v>8.0</v>
      </c>
      <c r="G32" s="191">
        <v>8.5</v>
      </c>
      <c r="H32" s="191">
        <v>5.0</v>
      </c>
      <c r="I32" s="191">
        <v>0.0</v>
      </c>
      <c r="J32" s="191">
        <v>0.5</v>
      </c>
      <c r="K32" s="191">
        <v>7.9</v>
      </c>
      <c r="L32" s="191">
        <v>1.7</v>
      </c>
      <c r="M32" s="191">
        <v>7.3</v>
      </c>
      <c r="N32" s="191">
        <f t="shared" si="1"/>
        <v>3.9576</v>
      </c>
    </row>
    <row r="33">
      <c r="A33" s="192" t="s">
        <v>292</v>
      </c>
      <c r="B33" s="193">
        <v>2.020659881E9</v>
      </c>
      <c r="C33" s="194">
        <v>7.1</v>
      </c>
      <c r="D33" s="194">
        <v>6.6</v>
      </c>
      <c r="E33" s="194">
        <v>8.6</v>
      </c>
      <c r="F33" s="194">
        <v>9.5</v>
      </c>
      <c r="G33" s="194">
        <v>8.6</v>
      </c>
      <c r="H33" s="194">
        <v>9.2</v>
      </c>
      <c r="I33" s="194">
        <v>2.3</v>
      </c>
      <c r="J33" s="194">
        <v>2.2</v>
      </c>
      <c r="K33" s="194">
        <v>7.3</v>
      </c>
      <c r="L33" s="194">
        <v>0.8</v>
      </c>
      <c r="M33" s="194">
        <v>8.1</v>
      </c>
      <c r="N33" s="194">
        <f t="shared" si="1"/>
        <v>7.274</v>
      </c>
    </row>
    <row r="34">
      <c r="A34" s="189" t="s">
        <v>293</v>
      </c>
      <c r="B34" s="190">
        <v>2.018643279E9</v>
      </c>
      <c r="C34" s="191">
        <v>4.9</v>
      </c>
      <c r="D34" s="191">
        <v>5.5</v>
      </c>
      <c r="E34" s="191">
        <v>7.5</v>
      </c>
      <c r="F34" s="191">
        <v>9.5</v>
      </c>
      <c r="G34" s="191">
        <v>7.5</v>
      </c>
      <c r="H34" s="191">
        <v>7.5</v>
      </c>
      <c r="I34" s="191">
        <v>2.3</v>
      </c>
      <c r="J34" s="191">
        <v>3.0</v>
      </c>
      <c r="K34" s="191">
        <v>8.2</v>
      </c>
      <c r="L34" s="191">
        <v>5.0</v>
      </c>
      <c r="M34" s="191">
        <v>7.3</v>
      </c>
      <c r="N34" s="191">
        <f t="shared" si="1"/>
        <v>5.8212</v>
      </c>
    </row>
    <row r="35">
      <c r="A35" s="192" t="s">
        <v>294</v>
      </c>
      <c r="B35" s="193">
        <v>2.019134703E9</v>
      </c>
      <c r="C35" s="194">
        <v>1.9</v>
      </c>
      <c r="D35" s="194">
        <v>5.8</v>
      </c>
      <c r="E35" s="194">
        <v>7.8</v>
      </c>
      <c r="F35" s="194">
        <v>8.0</v>
      </c>
      <c r="G35" s="194">
        <v>7.8</v>
      </c>
      <c r="H35" s="194">
        <v>9.1</v>
      </c>
      <c r="I35" s="194">
        <v>0.0</v>
      </c>
      <c r="J35" s="194">
        <v>1.2</v>
      </c>
      <c r="K35" s="194">
        <v>9.5</v>
      </c>
      <c r="L35" s="194">
        <v>1.0</v>
      </c>
      <c r="M35" s="194">
        <v>8.9</v>
      </c>
      <c r="N35" s="194">
        <f t="shared" si="1"/>
        <v>4.305</v>
      </c>
    </row>
    <row r="36">
      <c r="A36" s="189" t="s">
        <v>295</v>
      </c>
      <c r="B36" s="190">
        <v>2.019134699E9</v>
      </c>
      <c r="C36" s="191">
        <v>7.8</v>
      </c>
      <c r="D36" s="191">
        <v>7.5</v>
      </c>
      <c r="E36" s="191">
        <v>9.5</v>
      </c>
      <c r="F36" s="191">
        <v>8.5</v>
      </c>
      <c r="G36" s="191">
        <v>9.5</v>
      </c>
      <c r="H36" s="191">
        <v>6.4</v>
      </c>
      <c r="I36" s="191">
        <v>7.3</v>
      </c>
      <c r="J36" s="191">
        <v>1.7</v>
      </c>
      <c r="K36" s="191">
        <v>5.6</v>
      </c>
      <c r="L36" s="191">
        <v>1.0</v>
      </c>
      <c r="M36" s="191">
        <v>0.5</v>
      </c>
      <c r="N36" s="191">
        <f t="shared" si="1"/>
        <v>7.798</v>
      </c>
    </row>
    <row r="37">
      <c r="A37" s="192" t="s">
        <v>296</v>
      </c>
      <c r="B37" s="193">
        <v>2.020659872E9</v>
      </c>
      <c r="C37" s="194">
        <v>8.3</v>
      </c>
      <c r="D37" s="194">
        <v>6.8</v>
      </c>
      <c r="E37" s="194">
        <v>8.8</v>
      </c>
      <c r="F37" s="194">
        <v>8.0</v>
      </c>
      <c r="G37" s="194">
        <v>8.8</v>
      </c>
      <c r="H37" s="194">
        <v>0.0</v>
      </c>
      <c r="I37" s="194">
        <v>0.0</v>
      </c>
      <c r="J37" s="194">
        <v>2.7</v>
      </c>
      <c r="K37" s="194">
        <v>1.3</v>
      </c>
      <c r="L37" s="194">
        <v>8.1</v>
      </c>
      <c r="M37" s="194">
        <v>0.0</v>
      </c>
      <c r="N37" s="194">
        <f t="shared" si="1"/>
        <v>7.6226</v>
      </c>
    </row>
    <row r="38">
      <c r="A38" s="189" t="s">
        <v>297</v>
      </c>
      <c r="B38" s="190">
        <v>2.021567898E9</v>
      </c>
      <c r="C38" s="191">
        <v>1.2</v>
      </c>
      <c r="D38" s="191">
        <v>6.2</v>
      </c>
      <c r="E38" s="191">
        <v>8.2</v>
      </c>
      <c r="F38" s="191">
        <v>9.0</v>
      </c>
      <c r="G38" s="191">
        <v>8.2</v>
      </c>
      <c r="H38" s="191">
        <v>9.4</v>
      </c>
      <c r="I38" s="191">
        <v>8.1</v>
      </c>
      <c r="J38" s="191">
        <v>7.7</v>
      </c>
      <c r="K38" s="191">
        <v>9.4</v>
      </c>
      <c r="L38" s="191">
        <v>8.9</v>
      </c>
      <c r="M38" s="191">
        <v>0.0</v>
      </c>
      <c r="N38" s="191">
        <f t="shared" si="1"/>
        <v>4.3438</v>
      </c>
    </row>
    <row r="39">
      <c r="A39" s="192" t="s">
        <v>298</v>
      </c>
      <c r="B39" s="193">
        <v>2.020659874E9</v>
      </c>
      <c r="C39" s="194">
        <v>2.9</v>
      </c>
      <c r="D39" s="194">
        <v>6.4</v>
      </c>
      <c r="E39" s="194">
        <v>8.4</v>
      </c>
      <c r="F39" s="194">
        <v>9.0</v>
      </c>
      <c r="G39" s="194">
        <v>8.4</v>
      </c>
      <c r="H39" s="194">
        <v>9.4</v>
      </c>
      <c r="I39" s="194">
        <v>8.1</v>
      </c>
      <c r="J39" s="194">
        <v>7.7</v>
      </c>
      <c r="K39" s="194">
        <v>9.4</v>
      </c>
      <c r="L39" s="194">
        <v>8.2</v>
      </c>
      <c r="M39" s="194">
        <v>0.5</v>
      </c>
      <c r="N39" s="194">
        <f t="shared" si="1"/>
        <v>5.2638</v>
      </c>
    </row>
    <row r="40">
      <c r="A40" s="189" t="s">
        <v>299</v>
      </c>
      <c r="B40" s="190">
        <v>2.021567891E9</v>
      </c>
      <c r="C40" s="191">
        <v>2.5</v>
      </c>
      <c r="D40" s="191">
        <v>6.2</v>
      </c>
      <c r="E40" s="191">
        <v>8.2</v>
      </c>
      <c r="F40" s="191">
        <v>8.5</v>
      </c>
      <c r="G40" s="191">
        <v>8.2</v>
      </c>
      <c r="H40" s="191">
        <v>8.4</v>
      </c>
      <c r="I40" s="191">
        <v>8.9</v>
      </c>
      <c r="J40" s="191">
        <v>7.8</v>
      </c>
      <c r="K40" s="191">
        <v>0.0</v>
      </c>
      <c r="L40" s="191">
        <v>1.7</v>
      </c>
      <c r="M40" s="191">
        <v>7.3</v>
      </c>
      <c r="N40" s="191">
        <f t="shared" si="1"/>
        <v>4.8372</v>
      </c>
    </row>
    <row r="41">
      <c r="A41" s="192" t="s">
        <v>300</v>
      </c>
      <c r="B41" s="193">
        <v>2.021567893E9</v>
      </c>
      <c r="C41" s="194">
        <v>7.4</v>
      </c>
      <c r="D41" s="194">
        <v>6.4</v>
      </c>
      <c r="E41" s="194">
        <v>8.4</v>
      </c>
      <c r="F41" s="194">
        <v>8.5</v>
      </c>
      <c r="G41" s="194">
        <v>8.4</v>
      </c>
      <c r="H41" s="194">
        <v>9.4</v>
      </c>
      <c r="I41" s="194">
        <v>8.1</v>
      </c>
      <c r="J41" s="194">
        <v>7.0</v>
      </c>
      <c r="K41" s="194">
        <v>6.7</v>
      </c>
      <c r="L41" s="194">
        <v>2.7</v>
      </c>
      <c r="M41" s="194">
        <v>0.0</v>
      </c>
      <c r="N41" s="194">
        <f t="shared" si="1"/>
        <v>7.3572</v>
      </c>
    </row>
    <row r="42">
      <c r="A42" s="189" t="s">
        <v>301</v>
      </c>
      <c r="B42" s="190">
        <v>2.018643287E9</v>
      </c>
      <c r="C42" s="191">
        <v>9.4</v>
      </c>
      <c r="D42" s="191">
        <v>6.6</v>
      </c>
      <c r="E42" s="191">
        <v>8.6</v>
      </c>
      <c r="F42" s="191">
        <v>8.0</v>
      </c>
      <c r="G42" s="191">
        <v>8.6</v>
      </c>
      <c r="H42" s="191">
        <v>7.9</v>
      </c>
      <c r="I42" s="191">
        <v>7.3</v>
      </c>
      <c r="J42" s="191">
        <v>1.0</v>
      </c>
      <c r="K42" s="191">
        <v>9.2</v>
      </c>
      <c r="L42" s="191">
        <v>7.7</v>
      </c>
      <c r="M42" s="191">
        <v>8.1</v>
      </c>
      <c r="N42" s="191">
        <f t="shared" si="1"/>
        <v>8.5072</v>
      </c>
    </row>
    <row r="43">
      <c r="A43" s="192" t="s">
        <v>302</v>
      </c>
      <c r="B43" s="193">
        <v>2.02065988E9</v>
      </c>
      <c r="C43" s="194">
        <v>7.6</v>
      </c>
      <c r="D43" s="194">
        <v>5.4</v>
      </c>
      <c r="E43" s="194">
        <v>7.4</v>
      </c>
      <c r="F43" s="194">
        <v>9.5</v>
      </c>
      <c r="G43" s="194">
        <v>7.4</v>
      </c>
      <c r="H43" s="194">
        <v>5.0</v>
      </c>
      <c r="I43" s="194">
        <v>0.0</v>
      </c>
      <c r="J43" s="194">
        <v>0.5</v>
      </c>
      <c r="K43" s="194">
        <v>6.4</v>
      </c>
      <c r="L43" s="194">
        <v>7.7</v>
      </c>
      <c r="M43" s="194">
        <v>0.0</v>
      </c>
      <c r="N43" s="194">
        <f t="shared" si="1"/>
        <v>6.943</v>
      </c>
    </row>
    <row r="44">
      <c r="A44" s="189" t="s">
        <v>303</v>
      </c>
      <c r="B44" s="190">
        <v>2.019134702E9</v>
      </c>
      <c r="C44" s="191">
        <v>5.0</v>
      </c>
      <c r="D44" s="191">
        <v>7.39999999999999</v>
      </c>
      <c r="E44" s="191">
        <v>9.39999999999999</v>
      </c>
      <c r="F44" s="191">
        <v>8.5</v>
      </c>
      <c r="G44" s="191">
        <v>9.39999999999999</v>
      </c>
      <c r="H44" s="191">
        <v>9.2</v>
      </c>
      <c r="I44" s="191">
        <v>0.0</v>
      </c>
      <c r="J44" s="191">
        <v>2.2</v>
      </c>
      <c r="K44" s="191">
        <v>9.5</v>
      </c>
      <c r="L44" s="191">
        <v>1.2</v>
      </c>
      <c r="M44" s="191">
        <v>0.0</v>
      </c>
      <c r="N44" s="191">
        <f t="shared" si="1"/>
        <v>6.356</v>
      </c>
    </row>
    <row r="45">
      <c r="A45" s="192" t="s">
        <v>304</v>
      </c>
      <c r="B45" s="193">
        <v>2.019134706E9</v>
      </c>
      <c r="C45" s="194">
        <v>5.2</v>
      </c>
      <c r="D45" s="194">
        <v>7.59999999999999</v>
      </c>
      <c r="E45" s="194">
        <v>9.59999999999999</v>
      </c>
      <c r="F45" s="194">
        <v>9.0</v>
      </c>
      <c r="G45" s="194">
        <v>9.59999999999999</v>
      </c>
      <c r="H45" s="194">
        <v>7.5</v>
      </c>
      <c r="I45" s="194">
        <v>0.5</v>
      </c>
      <c r="J45" s="194">
        <v>3.0</v>
      </c>
      <c r="K45" s="194">
        <v>8.6</v>
      </c>
      <c r="L45" s="194">
        <v>1.2</v>
      </c>
      <c r="M45" s="194">
        <v>8.1</v>
      </c>
      <c r="N45" s="194">
        <f t="shared" si="1"/>
        <v>6.649</v>
      </c>
    </row>
    <row r="46">
      <c r="A46" s="189" t="s">
        <v>305</v>
      </c>
      <c r="B46" s="190">
        <v>2.018643282E9</v>
      </c>
      <c r="C46" s="191">
        <v>2.0</v>
      </c>
      <c r="D46" s="191">
        <v>6.1</v>
      </c>
      <c r="E46" s="191">
        <v>8.1</v>
      </c>
      <c r="F46" s="191">
        <v>8.0</v>
      </c>
      <c r="G46" s="191">
        <v>8.1</v>
      </c>
      <c r="H46" s="191">
        <v>9.1</v>
      </c>
      <c r="I46" s="191">
        <v>0.0</v>
      </c>
      <c r="J46" s="191">
        <v>1.2</v>
      </c>
      <c r="K46" s="191">
        <v>9.4</v>
      </c>
      <c r="L46" s="191">
        <v>2.2</v>
      </c>
      <c r="M46" s="191">
        <v>0.5</v>
      </c>
      <c r="N46" s="191">
        <f t="shared" si="1"/>
        <v>4.362</v>
      </c>
    </row>
    <row r="47">
      <c r="A47" s="192" t="s">
        <v>306</v>
      </c>
      <c r="B47" s="193">
        <v>2.018643284E9</v>
      </c>
      <c r="C47" s="194">
        <v>8.2</v>
      </c>
      <c r="D47" s="194">
        <v>6.3</v>
      </c>
      <c r="E47" s="194">
        <v>8.3</v>
      </c>
      <c r="F47" s="194">
        <v>8.0</v>
      </c>
      <c r="G47" s="194">
        <v>8.3</v>
      </c>
      <c r="H47" s="194">
        <v>7.5</v>
      </c>
      <c r="I47" s="194">
        <v>0.0</v>
      </c>
      <c r="J47" s="194">
        <v>3.0</v>
      </c>
      <c r="K47" s="194">
        <v>7.5</v>
      </c>
      <c r="L47" s="194">
        <v>0.3</v>
      </c>
      <c r="M47" s="194">
        <v>8.1</v>
      </c>
      <c r="N47" s="194">
        <f t="shared" si="1"/>
        <v>7.5908</v>
      </c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>
      <c r="A49" s="195"/>
      <c r="B49" s="196" t="s">
        <v>307</v>
      </c>
      <c r="C49" s="197"/>
      <c r="D49" s="197"/>
      <c r="E49" s="197"/>
      <c r="F49" s="197"/>
      <c r="G49" s="198"/>
      <c r="H49" s="199"/>
      <c r="I49" s="199"/>
      <c r="J49" s="199"/>
      <c r="K49" s="199"/>
      <c r="L49" s="199"/>
      <c r="M49" s="199"/>
    </row>
    <row r="50">
      <c r="A50" s="200" t="s">
        <v>308</v>
      </c>
      <c r="B50" s="200" t="s">
        <v>309</v>
      </c>
      <c r="C50" s="199"/>
      <c r="D50" s="201" t="s">
        <v>310</v>
      </c>
      <c r="E50" s="202"/>
      <c r="F50" s="201" t="s">
        <v>311</v>
      </c>
      <c r="G50" s="203"/>
      <c r="H50" s="204"/>
      <c r="I50" s="199"/>
      <c r="J50" s="199"/>
      <c r="K50" s="199"/>
      <c r="L50" s="199"/>
      <c r="M50" s="199"/>
    </row>
    <row r="51">
      <c r="A51" s="205" t="s">
        <v>312</v>
      </c>
      <c r="B51" s="206">
        <v>100.0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>
      <c r="A52" s="207" t="s">
        <v>313</v>
      </c>
      <c r="B52" s="206">
        <v>30.0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</row>
    <row r="53">
      <c r="A53" s="208" t="s">
        <v>314</v>
      </c>
      <c r="B53" s="206">
        <v>60.0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</row>
    <row r="54">
      <c r="A54" s="207" t="s">
        <v>315</v>
      </c>
      <c r="B54" s="206">
        <v>25.0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</row>
    <row r="55">
      <c r="A55" s="208" t="s">
        <v>316</v>
      </c>
      <c r="B55" s="206">
        <v>45.0</v>
      </c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>
      <c r="A56" s="207" t="s">
        <v>317</v>
      </c>
      <c r="B56" s="206">
        <v>18.0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</row>
    <row r="57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</row>
    <row r="58">
      <c r="A58" s="209"/>
      <c r="B58" s="210" t="s">
        <v>318</v>
      </c>
      <c r="C58" s="211"/>
      <c r="D58" s="211"/>
      <c r="E58" s="211"/>
      <c r="F58" s="211"/>
      <c r="G58" s="211"/>
      <c r="H58" s="212"/>
      <c r="I58" s="199"/>
      <c r="J58" s="199"/>
      <c r="K58" s="199"/>
      <c r="L58" s="199"/>
      <c r="M58" s="199"/>
    </row>
    <row r="59">
      <c r="A59" s="213" t="s">
        <v>319</v>
      </c>
      <c r="B59" s="214" t="s">
        <v>320</v>
      </c>
      <c r="D59" s="214" t="s">
        <v>321</v>
      </c>
      <c r="E59" s="215"/>
      <c r="F59" s="199"/>
      <c r="G59" s="216" t="s">
        <v>322</v>
      </c>
      <c r="H59" s="217"/>
      <c r="I59" s="199"/>
      <c r="J59" s="199"/>
      <c r="K59" s="199"/>
      <c r="L59" s="199"/>
      <c r="M59" s="199"/>
    </row>
    <row r="60">
      <c r="A60" s="218"/>
      <c r="B60" s="219"/>
      <c r="C60" s="219"/>
      <c r="D60" s="219"/>
      <c r="E60" s="220"/>
      <c r="F60" s="199"/>
      <c r="G60" s="221" t="s">
        <v>250</v>
      </c>
      <c r="H60" s="222" t="s">
        <v>323</v>
      </c>
      <c r="I60" s="199"/>
      <c r="J60" s="199"/>
      <c r="K60" s="199"/>
      <c r="L60" s="199"/>
      <c r="M60" s="199"/>
    </row>
    <row r="61">
      <c r="A61" s="223" t="s">
        <v>324</v>
      </c>
      <c r="B61" s="224" t="s">
        <v>250</v>
      </c>
      <c r="C61" s="225"/>
      <c r="D61" s="226" t="s">
        <v>254</v>
      </c>
      <c r="E61" s="227" t="s">
        <v>255</v>
      </c>
      <c r="F61" s="199"/>
      <c r="G61" s="228" t="s">
        <v>254</v>
      </c>
      <c r="H61" s="229" t="s">
        <v>325</v>
      </c>
      <c r="I61" s="199"/>
      <c r="J61" s="199"/>
      <c r="K61" s="199"/>
      <c r="L61" s="199"/>
      <c r="M61" s="199"/>
    </row>
    <row r="62">
      <c r="A62" s="230" t="s">
        <v>326</v>
      </c>
      <c r="B62" s="231">
        <v>4.0</v>
      </c>
      <c r="C62" s="232"/>
      <c r="D62" s="233">
        <v>0.5</v>
      </c>
      <c r="E62" s="234">
        <v>2.3</v>
      </c>
      <c r="F62" s="199"/>
      <c r="G62" s="235" t="s">
        <v>255</v>
      </c>
      <c r="H62" s="236" t="s">
        <v>327</v>
      </c>
      <c r="I62" s="199"/>
      <c r="J62" s="199"/>
      <c r="K62" s="199"/>
      <c r="L62" s="199"/>
      <c r="M62" s="199"/>
    </row>
    <row r="63">
      <c r="A63" s="237" t="s">
        <v>328</v>
      </c>
      <c r="B63" s="238">
        <v>2.0</v>
      </c>
      <c r="C63" s="239"/>
      <c r="D63" s="240">
        <v>1.5</v>
      </c>
      <c r="E63" s="241"/>
      <c r="F63" s="199"/>
      <c r="G63" s="199"/>
      <c r="H63" s="199"/>
      <c r="I63" s="199"/>
      <c r="J63" s="199"/>
      <c r="K63" s="199"/>
      <c r="L63" s="199"/>
      <c r="M63" s="199"/>
    </row>
    <row r="64">
      <c r="A64" s="242" t="s">
        <v>329</v>
      </c>
      <c r="B64" s="243">
        <v>2.3</v>
      </c>
      <c r="C64" s="163"/>
      <c r="D64" s="244"/>
      <c r="E64" s="245">
        <v>1.8</v>
      </c>
      <c r="F64" s="199"/>
      <c r="G64" s="199"/>
      <c r="H64" s="199"/>
      <c r="I64" s="199"/>
      <c r="J64" s="199"/>
      <c r="K64" s="199"/>
      <c r="L64" s="199"/>
      <c r="M64" s="199"/>
    </row>
    <row r="65">
      <c r="A65" s="237" t="s">
        <v>330</v>
      </c>
      <c r="B65" s="238">
        <v>4.6</v>
      </c>
      <c r="C65" s="239"/>
      <c r="D65" s="240">
        <v>1.3</v>
      </c>
      <c r="E65" s="241">
        <v>2.6</v>
      </c>
      <c r="F65" s="199"/>
      <c r="G65" s="199"/>
      <c r="H65" s="199"/>
      <c r="I65" s="199"/>
      <c r="J65" s="199"/>
      <c r="K65" s="199"/>
      <c r="L65" s="199"/>
      <c r="M65" s="199"/>
    </row>
    <row r="66">
      <c r="A66" s="242" t="s">
        <v>331</v>
      </c>
      <c r="B66" s="243">
        <v>5.0</v>
      </c>
      <c r="C66" s="163"/>
      <c r="D66" s="244">
        <v>0.8</v>
      </c>
      <c r="E66" s="245">
        <v>1.4</v>
      </c>
      <c r="F66" s="199"/>
      <c r="G66" s="199"/>
      <c r="H66" s="199"/>
      <c r="I66" s="199"/>
      <c r="J66" s="199"/>
      <c r="K66" s="199"/>
      <c r="L66" s="199"/>
      <c r="M66" s="199"/>
    </row>
    <row r="67">
      <c r="A67" s="246" t="s">
        <v>332</v>
      </c>
      <c r="B67" s="247"/>
      <c r="C67" s="248"/>
      <c r="D67" s="249">
        <v>0.9</v>
      </c>
      <c r="E67" s="250">
        <v>0.9</v>
      </c>
      <c r="F67" s="199"/>
      <c r="G67" s="199"/>
      <c r="H67" s="199"/>
      <c r="I67" s="199"/>
      <c r="J67" s="199"/>
      <c r="K67" s="199"/>
      <c r="L67" s="199"/>
      <c r="M67" s="199"/>
    </row>
    <row r="68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  <row r="69">
      <c r="A69" s="251"/>
      <c r="B69" s="252" t="s">
        <v>333</v>
      </c>
      <c r="C69" s="251"/>
      <c r="D69" s="251"/>
      <c r="E69" s="251"/>
      <c r="F69" s="251"/>
      <c r="G69" s="251"/>
      <c r="H69" s="251"/>
      <c r="I69" s="251"/>
      <c r="J69" s="251"/>
      <c r="K69" s="199"/>
      <c r="L69" s="199"/>
      <c r="M69" s="199"/>
    </row>
    <row r="70">
      <c r="A70" s="253"/>
      <c r="B70" s="200" t="s">
        <v>334</v>
      </c>
      <c r="C70" s="200" t="s">
        <v>335</v>
      </c>
      <c r="D70" s="200" t="s">
        <v>336</v>
      </c>
      <c r="E70" s="200" t="s">
        <v>337</v>
      </c>
      <c r="F70" s="199"/>
      <c r="G70" s="199"/>
      <c r="H70" s="199"/>
      <c r="I70" s="199"/>
      <c r="J70" s="199"/>
      <c r="K70" s="199"/>
      <c r="L70" s="199"/>
      <c r="M70" s="199"/>
    </row>
    <row r="71">
      <c r="A71" s="253"/>
      <c r="B71" s="206">
        <v>-5.0</v>
      </c>
      <c r="C71" s="254">
        <f t="shared" ref="C71:C81" si="2">2*B71</f>
        <v>-10</v>
      </c>
      <c r="D71" s="254">
        <f t="shared" ref="D71:D81" si="3">B71^2</f>
        <v>25</v>
      </c>
      <c r="E71" s="254">
        <f t="shared" ref="E71:E81" si="4">B71+5</f>
        <v>0</v>
      </c>
      <c r="F71" s="199"/>
      <c r="G71" s="199"/>
      <c r="H71" s="199"/>
      <c r="I71" s="199"/>
      <c r="J71" s="199"/>
      <c r="K71" s="199"/>
      <c r="L71" s="199"/>
      <c r="M71" s="199"/>
    </row>
    <row r="72">
      <c r="A72" s="253"/>
      <c r="B72" s="206">
        <v>-4.0</v>
      </c>
      <c r="C72" s="254">
        <f t="shared" si="2"/>
        <v>-8</v>
      </c>
      <c r="D72" s="254">
        <f t="shared" si="3"/>
        <v>16</v>
      </c>
      <c r="E72" s="254">
        <f t="shared" si="4"/>
        <v>1</v>
      </c>
      <c r="F72" s="199"/>
      <c r="G72" s="199"/>
      <c r="H72" s="199"/>
      <c r="I72" s="199"/>
      <c r="J72" s="199"/>
      <c r="K72" s="199"/>
      <c r="L72" s="199"/>
      <c r="M72" s="199"/>
    </row>
    <row r="73">
      <c r="A73" s="253"/>
      <c r="B73" s="206">
        <v>-3.0</v>
      </c>
      <c r="C73" s="254">
        <f t="shared" si="2"/>
        <v>-6</v>
      </c>
      <c r="D73" s="254">
        <f t="shared" si="3"/>
        <v>9</v>
      </c>
      <c r="E73" s="254">
        <f t="shared" si="4"/>
        <v>2</v>
      </c>
      <c r="F73" s="199"/>
      <c r="G73" s="199"/>
      <c r="H73" s="199"/>
      <c r="I73" s="199"/>
      <c r="J73" s="199"/>
      <c r="K73" s="199"/>
      <c r="L73" s="199"/>
      <c r="M73" s="199"/>
    </row>
    <row r="74">
      <c r="A74" s="253"/>
      <c r="B74" s="206">
        <v>-2.0</v>
      </c>
      <c r="C74" s="254">
        <f t="shared" si="2"/>
        <v>-4</v>
      </c>
      <c r="D74" s="254">
        <f t="shared" si="3"/>
        <v>4</v>
      </c>
      <c r="E74" s="254">
        <f t="shared" si="4"/>
        <v>3</v>
      </c>
      <c r="F74" s="199"/>
      <c r="G74" s="199"/>
      <c r="H74" s="199"/>
      <c r="I74" s="199"/>
      <c r="J74" s="199"/>
      <c r="K74" s="199"/>
      <c r="L74" s="199"/>
      <c r="M74" s="199"/>
    </row>
    <row r="75">
      <c r="A75" s="253"/>
      <c r="B75" s="206">
        <v>-1.0</v>
      </c>
      <c r="C75" s="254">
        <f t="shared" si="2"/>
        <v>-2</v>
      </c>
      <c r="D75" s="254">
        <f t="shared" si="3"/>
        <v>1</v>
      </c>
      <c r="E75" s="254">
        <f t="shared" si="4"/>
        <v>4</v>
      </c>
      <c r="F75" s="199"/>
      <c r="G75" s="199"/>
      <c r="H75" s="199"/>
      <c r="I75" s="199"/>
      <c r="J75" s="199"/>
      <c r="K75" s="199"/>
      <c r="L75" s="199"/>
      <c r="M75" s="199"/>
    </row>
    <row r="76">
      <c r="A76" s="253"/>
      <c r="B76" s="206">
        <v>0.0</v>
      </c>
      <c r="C76" s="254">
        <f t="shared" si="2"/>
        <v>0</v>
      </c>
      <c r="D76" s="254">
        <f t="shared" si="3"/>
        <v>0</v>
      </c>
      <c r="E76" s="254">
        <f t="shared" si="4"/>
        <v>5</v>
      </c>
      <c r="F76" s="199"/>
      <c r="G76" s="199"/>
      <c r="H76" s="199"/>
      <c r="I76" s="199"/>
      <c r="J76" s="199"/>
      <c r="K76" s="199"/>
      <c r="L76" s="199"/>
      <c r="M76" s="199"/>
    </row>
    <row r="77">
      <c r="A77" s="253"/>
      <c r="B77" s="206">
        <v>1.0</v>
      </c>
      <c r="C77" s="254">
        <f t="shared" si="2"/>
        <v>2</v>
      </c>
      <c r="D77" s="254">
        <f t="shared" si="3"/>
        <v>1</v>
      </c>
      <c r="E77" s="254">
        <f t="shared" si="4"/>
        <v>6</v>
      </c>
      <c r="F77" s="199"/>
      <c r="G77" s="199"/>
      <c r="H77" s="199"/>
      <c r="I77" s="199"/>
      <c r="J77" s="199"/>
      <c r="K77" s="199"/>
      <c r="L77" s="199"/>
      <c r="M77" s="199"/>
    </row>
    <row r="78">
      <c r="A78" s="253"/>
      <c r="B78" s="206">
        <v>2.0</v>
      </c>
      <c r="C78" s="254">
        <f t="shared" si="2"/>
        <v>4</v>
      </c>
      <c r="D78" s="254">
        <f t="shared" si="3"/>
        <v>4</v>
      </c>
      <c r="E78" s="254">
        <f t="shared" si="4"/>
        <v>7</v>
      </c>
      <c r="F78" s="199"/>
      <c r="G78" s="199"/>
      <c r="H78" s="199"/>
      <c r="I78" s="199"/>
      <c r="J78" s="199"/>
      <c r="K78" s="199"/>
      <c r="L78" s="199"/>
      <c r="M78" s="199"/>
    </row>
    <row r="79">
      <c r="A79" s="253"/>
      <c r="B79" s="206">
        <v>3.0</v>
      </c>
      <c r="C79" s="254">
        <f t="shared" si="2"/>
        <v>6</v>
      </c>
      <c r="D79" s="254">
        <f t="shared" si="3"/>
        <v>9</v>
      </c>
      <c r="E79" s="254">
        <f t="shared" si="4"/>
        <v>8</v>
      </c>
      <c r="F79" s="199"/>
      <c r="G79" s="199"/>
      <c r="H79" s="199"/>
      <c r="I79" s="199"/>
      <c r="J79" s="199"/>
      <c r="K79" s="199"/>
      <c r="L79" s="199"/>
      <c r="M79" s="199"/>
    </row>
    <row r="80">
      <c r="A80" s="253"/>
      <c r="B80" s="206">
        <v>4.0</v>
      </c>
      <c r="C80" s="254">
        <f t="shared" si="2"/>
        <v>8</v>
      </c>
      <c r="D80" s="254">
        <f t="shared" si="3"/>
        <v>16</v>
      </c>
      <c r="E80" s="254">
        <f t="shared" si="4"/>
        <v>9</v>
      </c>
      <c r="F80" s="199"/>
      <c r="G80" s="199"/>
      <c r="H80" s="199"/>
      <c r="I80" s="199"/>
      <c r="J80" s="199"/>
      <c r="K80" s="199"/>
      <c r="L80" s="199"/>
      <c r="M80" s="199"/>
    </row>
    <row r="81">
      <c r="A81" s="199"/>
      <c r="B81" s="206">
        <v>5.0</v>
      </c>
      <c r="C81" s="254">
        <f t="shared" si="2"/>
        <v>10</v>
      </c>
      <c r="D81" s="254">
        <f t="shared" si="3"/>
        <v>25</v>
      </c>
      <c r="E81" s="254">
        <f t="shared" si="4"/>
        <v>10</v>
      </c>
      <c r="F81" s="199"/>
      <c r="G81" s="199"/>
      <c r="H81" s="199"/>
      <c r="I81" s="199"/>
      <c r="J81" s="199"/>
      <c r="K81" s="199"/>
      <c r="L81" s="199"/>
      <c r="M81" s="199"/>
    </row>
    <row r="82">
      <c r="A82" s="199"/>
      <c r="B82" s="253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</row>
    <row r="83">
      <c r="A83" s="199"/>
      <c r="B83" s="200" t="s">
        <v>338</v>
      </c>
      <c r="C83" s="200" t="s">
        <v>339</v>
      </c>
      <c r="D83" s="200" t="s">
        <v>340</v>
      </c>
      <c r="F83" s="199"/>
      <c r="G83" s="199"/>
      <c r="H83" s="199"/>
      <c r="I83" s="199"/>
      <c r="J83" s="199"/>
      <c r="K83" s="199"/>
      <c r="L83" s="199"/>
      <c r="M83" s="199"/>
    </row>
    <row r="84">
      <c r="A84" s="199"/>
      <c r="B84" s="206" t="s">
        <v>69</v>
      </c>
      <c r="C84" s="255">
        <v>3500.0</v>
      </c>
      <c r="D84" s="255">
        <v>3000.0</v>
      </c>
      <c r="F84" s="199"/>
      <c r="G84" s="199"/>
      <c r="H84" s="199"/>
      <c r="I84" s="199"/>
      <c r="J84" s="199"/>
      <c r="K84" s="199"/>
      <c r="L84" s="199"/>
      <c r="M84" s="199"/>
    </row>
    <row r="85">
      <c r="A85" s="199"/>
      <c r="B85" s="206" t="s">
        <v>341</v>
      </c>
      <c r="C85" s="255">
        <v>3200.0</v>
      </c>
      <c r="D85" s="255">
        <v>2900.0</v>
      </c>
      <c r="F85" s="199"/>
      <c r="G85" s="199"/>
      <c r="H85" s="199"/>
      <c r="I85" s="199"/>
      <c r="J85" s="199"/>
      <c r="K85" s="199"/>
      <c r="L85" s="199"/>
      <c r="M85" s="199"/>
    </row>
    <row r="86">
      <c r="A86" s="199"/>
      <c r="B86" s="206" t="s">
        <v>71</v>
      </c>
      <c r="C86" s="255">
        <v>3000.0</v>
      </c>
      <c r="D86" s="255">
        <v>2900.0</v>
      </c>
      <c r="F86" s="199"/>
      <c r="G86" s="199"/>
      <c r="H86" s="199"/>
      <c r="I86" s="199"/>
      <c r="J86" s="199"/>
      <c r="K86" s="199"/>
      <c r="L86" s="199"/>
      <c r="M86" s="199"/>
    </row>
    <row r="87">
      <c r="A87" s="199"/>
      <c r="B87" s="206" t="s">
        <v>342</v>
      </c>
      <c r="C87" s="255">
        <v>2800.0</v>
      </c>
      <c r="D87" s="255">
        <v>2700.0</v>
      </c>
      <c r="F87" s="199"/>
      <c r="G87" s="199"/>
      <c r="H87" s="199"/>
      <c r="I87" s="199"/>
      <c r="J87" s="199"/>
      <c r="K87" s="199"/>
      <c r="L87" s="199"/>
      <c r="M87" s="199"/>
    </row>
    <row r="88">
      <c r="A88" s="199"/>
      <c r="B88" s="206" t="s">
        <v>343</v>
      </c>
      <c r="C88" s="255">
        <v>3100.0</v>
      </c>
      <c r="D88" s="255">
        <v>2500.0</v>
      </c>
      <c r="F88" s="199"/>
      <c r="G88" s="199"/>
      <c r="H88" s="199"/>
      <c r="I88" s="199"/>
      <c r="J88" s="199"/>
      <c r="K88" s="199"/>
      <c r="L88" s="199"/>
      <c r="M88" s="199"/>
    </row>
    <row r="89">
      <c r="A89" s="199"/>
      <c r="B89" s="206" t="s">
        <v>344</v>
      </c>
      <c r="C89" s="255">
        <v>3000.0</v>
      </c>
      <c r="D89" s="255">
        <v>2500.0</v>
      </c>
      <c r="F89" s="199"/>
      <c r="G89" s="199"/>
      <c r="H89" s="199"/>
      <c r="I89" s="199"/>
      <c r="J89" s="199"/>
      <c r="K89" s="199"/>
      <c r="L89" s="199"/>
      <c r="M89" s="199"/>
    </row>
    <row r="90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</row>
    <row r="91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</row>
    <row r="92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</row>
    <row r="93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</row>
    <row r="94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</row>
    <row r="95">
      <c r="A95" s="199"/>
      <c r="B95" s="199"/>
      <c r="C95" s="199"/>
      <c r="D95" s="199"/>
      <c r="E95" s="199"/>
      <c r="F95" s="1"/>
      <c r="G95" s="1"/>
      <c r="H95" s="1"/>
      <c r="I95" s="1"/>
      <c r="J95" s="1"/>
      <c r="K95" s="1"/>
      <c r="L95" s="1"/>
      <c r="M95" s="1"/>
    </row>
    <row r="96">
      <c r="A96" s="1"/>
      <c r="B96" s="1"/>
      <c r="C96" s="1"/>
      <c r="D96" s="1"/>
      <c r="E96" s="1"/>
      <c r="F96" s="199"/>
      <c r="G96" s="199"/>
      <c r="H96" s="199"/>
      <c r="I96" s="199"/>
      <c r="J96" s="199"/>
      <c r="K96" s="199"/>
      <c r="L96" s="199"/>
      <c r="M96" s="199"/>
    </row>
    <row r="97">
      <c r="A97" s="199"/>
      <c r="B97" s="256" t="s">
        <v>345</v>
      </c>
      <c r="C97" s="257"/>
      <c r="D97" s="258"/>
      <c r="F97" s="199"/>
      <c r="G97" s="199"/>
      <c r="H97" s="199"/>
      <c r="I97" s="199"/>
      <c r="J97" s="199"/>
      <c r="K97" s="199"/>
      <c r="L97" s="199"/>
      <c r="M97" s="199"/>
    </row>
    <row r="98">
      <c r="A98" s="199"/>
      <c r="B98" s="259" t="s">
        <v>346</v>
      </c>
      <c r="C98" s="260">
        <v>26.0</v>
      </c>
      <c r="D98" s="253" t="s">
        <v>347</v>
      </c>
      <c r="F98" s="199"/>
      <c r="G98" s="199"/>
      <c r="H98" s="199"/>
      <c r="I98" s="199"/>
      <c r="J98" s="199"/>
      <c r="K98" s="199"/>
      <c r="L98" s="199"/>
      <c r="M98" s="199"/>
    </row>
    <row r="99">
      <c r="A99" s="199"/>
      <c r="B99" s="261" t="s">
        <v>348</v>
      </c>
      <c r="C99" s="262">
        <v>41.0</v>
      </c>
      <c r="D99" s="253" t="s">
        <v>347</v>
      </c>
      <c r="F99" s="199"/>
      <c r="G99" s="199"/>
      <c r="H99" s="199"/>
      <c r="I99" s="199"/>
      <c r="J99" s="199"/>
      <c r="K99" s="199"/>
      <c r="L99" s="199"/>
      <c r="M99" s="199"/>
    </row>
    <row r="100">
      <c r="A100" s="199"/>
      <c r="B100" s="263" t="s">
        <v>349</v>
      </c>
      <c r="C100" s="55">
        <v>26.0</v>
      </c>
      <c r="D100" s="253" t="s">
        <v>347</v>
      </c>
      <c r="F100" s="199"/>
      <c r="G100" s="199"/>
      <c r="H100" s="199"/>
      <c r="I100" s="199"/>
      <c r="J100" s="199"/>
      <c r="K100" s="199"/>
      <c r="L100" s="199"/>
      <c r="M100" s="199"/>
    </row>
    <row r="101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</row>
    <row r="102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</row>
    <row r="103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</row>
    <row r="104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</row>
    <row r="10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</row>
    <row r="106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</row>
    <row r="107">
      <c r="A107" s="264" t="s">
        <v>350</v>
      </c>
      <c r="B107" s="200" t="s">
        <v>55</v>
      </c>
      <c r="C107" s="200" t="s">
        <v>56</v>
      </c>
      <c r="D107" s="200" t="s">
        <v>57</v>
      </c>
      <c r="E107" s="200" t="s">
        <v>144</v>
      </c>
      <c r="F107" s="199"/>
      <c r="G107" s="265" t="s">
        <v>351</v>
      </c>
      <c r="H107" s="266"/>
      <c r="I107" s="265" t="s">
        <v>352</v>
      </c>
      <c r="J107" s="266"/>
      <c r="K107" s="199"/>
      <c r="L107" s="199"/>
      <c r="M107" s="199"/>
    </row>
    <row r="108">
      <c r="A108" s="267" t="s">
        <v>353</v>
      </c>
      <c r="B108" s="268">
        <v>4.0</v>
      </c>
      <c r="C108" s="206">
        <v>6.4</v>
      </c>
      <c r="D108" s="254">
        <f t="shared" ref="D108:D113" si="5">AVERAGE(B108:C108)</f>
        <v>5.2</v>
      </c>
      <c r="E108" s="269"/>
      <c r="F108" s="199"/>
      <c r="G108" s="253"/>
      <c r="H108" s="199"/>
      <c r="I108" s="199"/>
      <c r="J108" s="199"/>
      <c r="K108" s="199"/>
      <c r="L108" s="199"/>
      <c r="M108" s="199"/>
    </row>
    <row r="109">
      <c r="A109" s="270" t="s">
        <v>354</v>
      </c>
      <c r="B109" s="271">
        <v>8.0</v>
      </c>
      <c r="C109" s="206">
        <v>8.9</v>
      </c>
      <c r="D109" s="254">
        <f t="shared" si="5"/>
        <v>8.45</v>
      </c>
      <c r="E109" s="269"/>
      <c r="F109" s="199"/>
      <c r="G109" s="253"/>
      <c r="H109" s="199"/>
      <c r="I109" s="199"/>
      <c r="J109" s="199"/>
      <c r="K109" s="199"/>
      <c r="L109" s="199"/>
      <c r="M109" s="199"/>
    </row>
    <row r="110">
      <c r="A110" s="272" t="s">
        <v>272</v>
      </c>
      <c r="B110" s="273">
        <v>6.8</v>
      </c>
      <c r="C110" s="206">
        <v>6.2</v>
      </c>
      <c r="D110" s="254">
        <f t="shared" si="5"/>
        <v>6.5</v>
      </c>
      <c r="E110" s="269"/>
      <c r="F110" s="199"/>
      <c r="G110" s="199"/>
      <c r="H110" s="199"/>
      <c r="I110" s="199"/>
      <c r="J110" s="199"/>
      <c r="K110" s="199"/>
      <c r="L110" s="199"/>
      <c r="M110" s="199"/>
    </row>
    <row r="111">
      <c r="A111" s="270" t="s">
        <v>281</v>
      </c>
      <c r="B111" s="271">
        <v>4.5</v>
      </c>
      <c r="C111" s="206">
        <v>4.9</v>
      </c>
      <c r="D111" s="254">
        <f t="shared" si="5"/>
        <v>4.7</v>
      </c>
      <c r="E111" s="269"/>
      <c r="F111" s="199"/>
      <c r="G111" s="199"/>
      <c r="H111" s="199"/>
      <c r="I111" s="199"/>
      <c r="J111" s="199"/>
      <c r="K111" s="199"/>
      <c r="L111" s="199"/>
      <c r="M111" s="199"/>
    </row>
    <row r="112">
      <c r="A112" s="272" t="s">
        <v>286</v>
      </c>
      <c r="B112" s="273">
        <v>7.9</v>
      </c>
      <c r="C112" s="206">
        <v>6.7</v>
      </c>
      <c r="D112" s="254">
        <f t="shared" si="5"/>
        <v>7.3</v>
      </c>
      <c r="E112" s="269"/>
      <c r="F112" s="199"/>
      <c r="G112" s="199"/>
      <c r="H112" s="199"/>
      <c r="I112" s="199"/>
      <c r="J112" s="199"/>
      <c r="K112" s="199"/>
      <c r="L112" s="199"/>
      <c r="M112" s="199"/>
    </row>
    <row r="113">
      <c r="A113" s="270" t="s">
        <v>355</v>
      </c>
      <c r="B113" s="271">
        <v>5.8</v>
      </c>
      <c r="C113" s="206">
        <v>9.8</v>
      </c>
      <c r="D113" s="254">
        <f t="shared" si="5"/>
        <v>7.8</v>
      </c>
      <c r="E113" s="269"/>
      <c r="F113" s="199"/>
      <c r="G113" s="199"/>
      <c r="H113" s="199"/>
      <c r="I113" s="199"/>
      <c r="J113" s="199"/>
      <c r="K113" s="199"/>
      <c r="L113" s="199"/>
      <c r="M113" s="199"/>
    </row>
    <row r="114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</row>
    <row r="11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</row>
    <row r="116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</row>
    <row r="117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</row>
    <row r="118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</row>
    <row r="119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</row>
    <row r="120">
      <c r="A120" s="199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</row>
    <row r="121">
      <c r="A121" s="199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</row>
    <row r="122">
      <c r="A122" s="199"/>
      <c r="B122" s="199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</row>
    <row r="123">
      <c r="A123" s="199"/>
      <c r="B123" s="199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</row>
    <row r="124">
      <c r="A124" s="199"/>
      <c r="B124" s="199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</row>
    <row r="125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</row>
    <row r="126">
      <c r="A126" s="199"/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</row>
    <row r="127">
      <c r="A127" s="199"/>
      <c r="B127" s="199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</row>
    <row r="128">
      <c r="A128" s="199"/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</row>
    <row r="129">
      <c r="A129" s="199"/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</row>
    <row r="130">
      <c r="A130" s="199"/>
      <c r="B130" s="199"/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</row>
    <row r="131">
      <c r="A131" s="199"/>
      <c r="B131" s="199"/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</row>
    <row r="132">
      <c r="A132" s="199"/>
      <c r="B132" s="199"/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</row>
    <row r="133">
      <c r="A133" s="199"/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</row>
    <row r="134">
      <c r="A134" s="199"/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</row>
    <row r="135">
      <c r="A135" s="199"/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</row>
    <row r="136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</row>
    <row r="137">
      <c r="A137" s="199"/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</row>
    <row r="138">
      <c r="A138" s="199"/>
      <c r="B138" s="199"/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</row>
    <row r="139">
      <c r="A139" s="199"/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</row>
    <row r="140">
      <c r="A140" s="199"/>
      <c r="B140" s="199"/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</row>
    <row r="141">
      <c r="A141" s="199"/>
      <c r="B141" s="199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</row>
    <row r="142">
      <c r="A142" s="199"/>
      <c r="B142" s="199"/>
      <c r="C142" s="199"/>
      <c r="D142" s="199"/>
      <c r="E142" s="199"/>
    </row>
  </sheetData>
  <mergeCells count="13">
    <mergeCell ref="B63:C63"/>
    <mergeCell ref="B64:C64"/>
    <mergeCell ref="B65:C65"/>
    <mergeCell ref="B66:C66"/>
    <mergeCell ref="B67:C67"/>
    <mergeCell ref="B97:C97"/>
    <mergeCell ref="B58:H58"/>
    <mergeCell ref="A59:A60"/>
    <mergeCell ref="B59:C60"/>
    <mergeCell ref="D59:E60"/>
    <mergeCell ref="G59:H59"/>
    <mergeCell ref="B61:C61"/>
    <mergeCell ref="B62:C62"/>
  </mergeCells>
  <drawing r:id="rId1"/>
  <tableParts count="5">
    <tablePart r:id="rId7"/>
    <tablePart r:id="rId8"/>
    <tablePart r:id="rId9"/>
    <tablePart r:id="rId10"/>
    <tablePart r:id="rId1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6" max="6" width="16.88"/>
    <col customWidth="1" min="7" max="7" width="16.25"/>
  </cols>
  <sheetData>
    <row r="1">
      <c r="A1" s="274" t="s">
        <v>356</v>
      </c>
      <c r="B1" s="275" t="s">
        <v>357</v>
      </c>
      <c r="C1" s="276" t="s">
        <v>358</v>
      </c>
      <c r="D1" s="276" t="s">
        <v>308</v>
      </c>
    </row>
    <row r="2">
      <c r="A2" s="277" t="s">
        <v>359</v>
      </c>
      <c r="B2" s="278">
        <v>44801.0</v>
      </c>
      <c r="C2" s="279">
        <v>249.9</v>
      </c>
      <c r="D2" s="280" t="s">
        <v>360</v>
      </c>
    </row>
    <row r="3">
      <c r="A3" s="277" t="s">
        <v>361</v>
      </c>
      <c r="B3" s="278">
        <v>44801.0</v>
      </c>
      <c r="C3" s="279">
        <v>849.0</v>
      </c>
      <c r="D3" s="280" t="s">
        <v>175</v>
      </c>
      <c r="F3" s="8"/>
    </row>
    <row r="4">
      <c r="A4" s="277" t="s">
        <v>362</v>
      </c>
      <c r="B4" s="278">
        <v>44801.0</v>
      </c>
      <c r="C4" s="279">
        <v>59.0</v>
      </c>
      <c r="D4" s="280" t="s">
        <v>15</v>
      </c>
    </row>
    <row r="5">
      <c r="A5" s="277" t="s">
        <v>363</v>
      </c>
      <c r="B5" s="278">
        <v>44801.0</v>
      </c>
      <c r="C5" s="279">
        <v>2249.0</v>
      </c>
      <c r="D5" s="280" t="s">
        <v>360</v>
      </c>
    </row>
    <row r="6">
      <c r="A6" s="277" t="s">
        <v>364</v>
      </c>
      <c r="B6" s="278">
        <v>44802.0</v>
      </c>
      <c r="C6" s="279">
        <v>379.9</v>
      </c>
      <c r="D6" s="280" t="s">
        <v>120</v>
      </c>
    </row>
    <row r="7">
      <c r="A7" s="277" t="s">
        <v>365</v>
      </c>
      <c r="B7" s="278">
        <v>44802.0</v>
      </c>
      <c r="C7" s="279">
        <v>1250.0</v>
      </c>
      <c r="D7" s="280" t="s">
        <v>175</v>
      </c>
    </row>
    <row r="8">
      <c r="A8" s="277" t="s">
        <v>361</v>
      </c>
      <c r="B8" s="278">
        <v>44802.0</v>
      </c>
      <c r="C8" s="279">
        <v>849.0</v>
      </c>
      <c r="D8" s="280" t="s">
        <v>14</v>
      </c>
    </row>
    <row r="9">
      <c r="A9" s="277" t="s">
        <v>363</v>
      </c>
      <c r="B9" s="278">
        <v>44802.0</v>
      </c>
      <c r="C9" s="279">
        <v>2249.0</v>
      </c>
      <c r="D9" s="280" t="s">
        <v>360</v>
      </c>
    </row>
    <row r="10">
      <c r="A10" s="277" t="s">
        <v>362</v>
      </c>
      <c r="B10" s="278">
        <v>44802.0</v>
      </c>
      <c r="C10" s="279">
        <v>59.0</v>
      </c>
      <c r="D10" s="280" t="s">
        <v>120</v>
      </c>
    </row>
    <row r="11">
      <c r="A11" s="277" t="s">
        <v>359</v>
      </c>
      <c r="B11" s="278">
        <v>44802.0</v>
      </c>
      <c r="C11" s="279">
        <v>249.9</v>
      </c>
      <c r="D11" s="280" t="s">
        <v>15</v>
      </c>
    </row>
    <row r="12">
      <c r="A12" s="277" t="s">
        <v>359</v>
      </c>
      <c r="B12" s="278">
        <v>44802.0</v>
      </c>
      <c r="C12" s="279">
        <v>249.9</v>
      </c>
      <c r="D12" s="280" t="s">
        <v>360</v>
      </c>
    </row>
    <row r="13">
      <c r="A13" s="277" t="s">
        <v>361</v>
      </c>
      <c r="B13" s="278">
        <v>44802.0</v>
      </c>
      <c r="C13" s="279">
        <v>849.0</v>
      </c>
      <c r="D13" s="280" t="s">
        <v>175</v>
      </c>
      <c r="F13" s="281" t="s">
        <v>15</v>
      </c>
      <c r="G13" s="281" t="s">
        <v>366</v>
      </c>
      <c r="H13" s="281" t="s">
        <v>367</v>
      </c>
    </row>
    <row r="14">
      <c r="A14" s="277" t="s">
        <v>362</v>
      </c>
      <c r="B14" s="278">
        <v>44802.0</v>
      </c>
      <c r="C14" s="279">
        <v>59.0</v>
      </c>
      <c r="D14" s="280" t="s">
        <v>15</v>
      </c>
      <c r="F14" s="282" t="s">
        <v>12</v>
      </c>
      <c r="G14" s="282" t="s">
        <v>368</v>
      </c>
      <c r="H14" s="282" t="s">
        <v>369</v>
      </c>
    </row>
    <row r="15">
      <c r="A15" s="277" t="s">
        <v>359</v>
      </c>
      <c r="B15" s="278">
        <v>44802.0</v>
      </c>
      <c r="C15" s="279">
        <v>249.9</v>
      </c>
      <c r="D15" s="280" t="s">
        <v>360</v>
      </c>
      <c r="F15" s="282" t="s">
        <v>17</v>
      </c>
      <c r="G15" s="282" t="s">
        <v>370</v>
      </c>
      <c r="H15" s="282" t="s">
        <v>371</v>
      </c>
    </row>
    <row r="16">
      <c r="A16" s="277" t="s">
        <v>363</v>
      </c>
      <c r="B16" s="278">
        <v>44802.0</v>
      </c>
      <c r="C16" s="279">
        <v>2249.0</v>
      </c>
      <c r="D16" s="280" t="s">
        <v>120</v>
      </c>
      <c r="F16" s="283" t="s">
        <v>14</v>
      </c>
      <c r="G16" s="283" t="s">
        <v>372</v>
      </c>
      <c r="H16" s="283" t="s">
        <v>373</v>
      </c>
    </row>
    <row r="17">
      <c r="A17" s="277" t="s">
        <v>362</v>
      </c>
      <c r="B17" s="278">
        <v>44802.0</v>
      </c>
      <c r="C17" s="279">
        <v>59.0</v>
      </c>
      <c r="D17" s="280" t="s">
        <v>175</v>
      </c>
    </row>
    <row r="18">
      <c r="A18" s="277" t="s">
        <v>361</v>
      </c>
      <c r="B18" s="278">
        <v>44802.0</v>
      </c>
      <c r="C18" s="279">
        <v>849.0</v>
      </c>
      <c r="D18" s="280" t="s">
        <v>14</v>
      </c>
      <c r="F18" s="284"/>
      <c r="G18" s="24"/>
      <c r="H18" s="31"/>
    </row>
    <row r="19">
      <c r="A19" s="277" t="s">
        <v>365</v>
      </c>
      <c r="B19" s="278">
        <v>44803.0</v>
      </c>
      <c r="C19" s="279">
        <v>1250.0</v>
      </c>
      <c r="D19" s="280" t="s">
        <v>360</v>
      </c>
    </row>
    <row r="20">
      <c r="A20" s="277" t="s">
        <v>362</v>
      </c>
      <c r="B20" s="278">
        <v>44803.0</v>
      </c>
      <c r="C20" s="279">
        <v>59.0</v>
      </c>
      <c r="D20" s="280" t="s">
        <v>120</v>
      </c>
    </row>
    <row r="21">
      <c r="A21" s="277" t="s">
        <v>363</v>
      </c>
      <c r="B21" s="278">
        <v>44803.0</v>
      </c>
      <c r="C21" s="279">
        <v>2249.0</v>
      </c>
      <c r="D21" s="280" t="s">
        <v>15</v>
      </c>
    </row>
    <row r="22">
      <c r="A22" s="285" t="s">
        <v>359</v>
      </c>
      <c r="B22" s="278">
        <v>44803.0</v>
      </c>
      <c r="C22" s="286">
        <v>249.9</v>
      </c>
      <c r="D22" s="287" t="s">
        <v>360</v>
      </c>
    </row>
    <row r="23">
      <c r="A23" s="277" t="s">
        <v>361</v>
      </c>
      <c r="B23" s="278">
        <v>44803.0</v>
      </c>
      <c r="C23" s="279">
        <v>849.0</v>
      </c>
      <c r="D23" s="288" t="s">
        <v>175</v>
      </c>
    </row>
    <row r="24">
      <c r="A24" s="285" t="s">
        <v>362</v>
      </c>
      <c r="B24" s="278">
        <v>44803.0</v>
      </c>
      <c r="C24" s="286">
        <v>59.0</v>
      </c>
      <c r="D24" s="287" t="s">
        <v>15</v>
      </c>
    </row>
    <row r="25">
      <c r="A25" s="289" t="s">
        <v>359</v>
      </c>
      <c r="B25" s="278">
        <v>44803.0</v>
      </c>
      <c r="C25" s="290">
        <v>249.9</v>
      </c>
      <c r="D25" s="288" t="s">
        <v>360</v>
      </c>
    </row>
    <row r="26">
      <c r="A26" s="277" t="s">
        <v>363</v>
      </c>
      <c r="B26" s="278">
        <v>44803.0</v>
      </c>
      <c r="C26" s="279">
        <v>2249.0</v>
      </c>
      <c r="D26" s="287" t="s">
        <v>120</v>
      </c>
    </row>
    <row r="27">
      <c r="A27" s="289" t="s">
        <v>362</v>
      </c>
      <c r="B27" s="278">
        <v>44803.0</v>
      </c>
      <c r="C27" s="290">
        <v>59.0</v>
      </c>
      <c r="D27" s="288" t="s">
        <v>175</v>
      </c>
    </row>
    <row r="28">
      <c r="A28" s="291" t="s">
        <v>365</v>
      </c>
      <c r="B28" s="278">
        <v>44803.0</v>
      </c>
      <c r="C28" s="279">
        <v>1250.0</v>
      </c>
      <c r="D28" s="287" t="s">
        <v>14</v>
      </c>
    </row>
    <row r="29">
      <c r="A29" s="277" t="s">
        <v>361</v>
      </c>
      <c r="B29" s="278">
        <v>44803.0</v>
      </c>
      <c r="C29" s="279">
        <v>849.0</v>
      </c>
      <c r="D29" s="288" t="s">
        <v>360</v>
      </c>
    </row>
    <row r="30">
      <c r="A30" s="285" t="s">
        <v>362</v>
      </c>
      <c r="B30" s="292">
        <v>44804.0</v>
      </c>
      <c r="C30" s="286">
        <v>59.0</v>
      </c>
      <c r="D30" s="287" t="s">
        <v>120</v>
      </c>
    </row>
    <row r="31">
      <c r="A31" s="277" t="s">
        <v>363</v>
      </c>
      <c r="B31" s="293">
        <v>44804.0</v>
      </c>
      <c r="C31" s="279">
        <v>2249.0</v>
      </c>
      <c r="D31" s="288" t="s">
        <v>15</v>
      </c>
    </row>
    <row r="32">
      <c r="A32" s="285" t="s">
        <v>359</v>
      </c>
      <c r="B32" s="292">
        <v>44804.0</v>
      </c>
      <c r="C32" s="286">
        <v>249.9</v>
      </c>
      <c r="D32" s="287" t="s">
        <v>360</v>
      </c>
      <c r="K32" s="294"/>
    </row>
    <row r="33">
      <c r="A33" s="289" t="s">
        <v>364</v>
      </c>
      <c r="B33" s="292">
        <v>44804.0</v>
      </c>
      <c r="C33" s="290">
        <v>379.9</v>
      </c>
      <c r="D33" s="288" t="s">
        <v>175</v>
      </c>
      <c r="K33" s="294"/>
      <c r="M33" s="294"/>
    </row>
    <row r="34">
      <c r="A34" s="291" t="s">
        <v>365</v>
      </c>
      <c r="B34" s="292">
        <v>44804.0</v>
      </c>
      <c r="C34" s="279">
        <v>1250.0</v>
      </c>
      <c r="D34" s="287" t="s">
        <v>15</v>
      </c>
      <c r="K34" s="294"/>
    </row>
    <row r="35">
      <c r="A35" s="277" t="s">
        <v>361</v>
      </c>
      <c r="B35" s="293">
        <v>44804.0</v>
      </c>
      <c r="C35" s="279">
        <v>849.0</v>
      </c>
      <c r="D35" s="288" t="s">
        <v>360</v>
      </c>
      <c r="K35" s="294"/>
    </row>
    <row r="36">
      <c r="A36" s="277" t="s">
        <v>363</v>
      </c>
      <c r="B36" s="292">
        <v>44804.0</v>
      </c>
      <c r="C36" s="279">
        <v>2249.0</v>
      </c>
      <c r="D36" s="287" t="s">
        <v>120</v>
      </c>
    </row>
    <row r="37">
      <c r="A37" s="289" t="s">
        <v>362</v>
      </c>
      <c r="B37" s="292">
        <v>44804.0</v>
      </c>
      <c r="C37" s="290">
        <v>59.0</v>
      </c>
      <c r="D37" s="288" t="s">
        <v>175</v>
      </c>
    </row>
    <row r="38">
      <c r="A38" s="285" t="s">
        <v>359</v>
      </c>
      <c r="B38" s="292">
        <v>44804.0</v>
      </c>
      <c r="C38" s="286">
        <v>249.9</v>
      </c>
      <c r="D38" s="287" t="s">
        <v>14</v>
      </c>
    </row>
    <row r="39">
      <c r="A39" s="277" t="s">
        <v>361</v>
      </c>
      <c r="B39" s="292">
        <v>44804.0</v>
      </c>
      <c r="C39" s="279">
        <v>849.0</v>
      </c>
      <c r="D39" s="288" t="s">
        <v>360</v>
      </c>
    </row>
    <row r="40">
      <c r="A40" s="277" t="s">
        <v>363</v>
      </c>
      <c r="B40" s="292">
        <v>44804.0</v>
      </c>
      <c r="C40" s="279">
        <v>2249.0</v>
      </c>
      <c r="D40" s="287" t="s">
        <v>120</v>
      </c>
    </row>
    <row r="41">
      <c r="A41" s="295" t="s">
        <v>365</v>
      </c>
      <c r="B41" s="293">
        <v>44804.0</v>
      </c>
      <c r="C41" s="279">
        <v>1250.0</v>
      </c>
      <c r="D41" s="288" t="s">
        <v>15</v>
      </c>
    </row>
    <row r="42">
      <c r="A42" s="285" t="s">
        <v>359</v>
      </c>
      <c r="B42" s="292">
        <v>44804.0</v>
      </c>
      <c r="C42" s="286">
        <v>249.9</v>
      </c>
      <c r="D42" s="287" t="s">
        <v>360</v>
      </c>
    </row>
    <row r="43">
      <c r="A43" s="289" t="s">
        <v>364</v>
      </c>
      <c r="B43" s="292">
        <v>44804.0</v>
      </c>
      <c r="C43" s="290">
        <v>379.9</v>
      </c>
      <c r="D43" s="288" t="s">
        <v>175</v>
      </c>
    </row>
    <row r="44">
      <c r="A44" s="285" t="s">
        <v>362</v>
      </c>
      <c r="B44" s="292">
        <v>44804.0</v>
      </c>
      <c r="C44" s="286">
        <v>59.0</v>
      </c>
      <c r="D44" s="287" t="s">
        <v>15</v>
      </c>
    </row>
    <row r="45">
      <c r="A45" s="277" t="s">
        <v>361</v>
      </c>
      <c r="B45" s="293">
        <v>44805.0</v>
      </c>
      <c r="C45" s="279">
        <v>849.0</v>
      </c>
      <c r="D45" s="288" t="s">
        <v>360</v>
      </c>
    </row>
    <row r="46">
      <c r="A46" s="277" t="s">
        <v>363</v>
      </c>
      <c r="B46" s="292">
        <v>44805.0</v>
      </c>
      <c r="C46" s="279">
        <v>2249.0</v>
      </c>
      <c r="D46" s="287" t="s">
        <v>120</v>
      </c>
    </row>
    <row r="47">
      <c r="A47" s="289" t="s">
        <v>362</v>
      </c>
      <c r="B47" s="293">
        <v>44805.0</v>
      </c>
      <c r="C47" s="290">
        <v>59.0</v>
      </c>
      <c r="D47" s="288" t="s">
        <v>175</v>
      </c>
    </row>
    <row r="48">
      <c r="A48" s="291" t="s">
        <v>365</v>
      </c>
      <c r="B48" s="293">
        <v>44805.0</v>
      </c>
      <c r="C48" s="279">
        <v>1250.0</v>
      </c>
      <c r="D48" s="287" t="s">
        <v>14</v>
      </c>
    </row>
    <row r="49">
      <c r="A49" s="289" t="s">
        <v>364</v>
      </c>
      <c r="B49" s="293">
        <v>44805.0</v>
      </c>
      <c r="C49" s="290">
        <v>379.9</v>
      </c>
      <c r="D49" s="288" t="s">
        <v>360</v>
      </c>
    </row>
    <row r="50">
      <c r="A50" s="277" t="s">
        <v>361</v>
      </c>
      <c r="B50" s="293">
        <v>44805.0</v>
      </c>
      <c r="C50" s="279">
        <v>849.0</v>
      </c>
      <c r="D50" s="287" t="s">
        <v>120</v>
      </c>
    </row>
    <row r="51">
      <c r="A51" s="277" t="s">
        <v>363</v>
      </c>
      <c r="B51" s="293">
        <v>44805.0</v>
      </c>
      <c r="C51" s="279">
        <v>2249.0</v>
      </c>
      <c r="D51" s="288" t="s">
        <v>15</v>
      </c>
    </row>
    <row r="52">
      <c r="A52" s="291" t="s">
        <v>365</v>
      </c>
      <c r="B52" s="292">
        <v>44806.0</v>
      </c>
      <c r="C52" s="279">
        <v>1250.0</v>
      </c>
      <c r="D52" s="287" t="s">
        <v>360</v>
      </c>
    </row>
    <row r="53">
      <c r="A53" s="289" t="s">
        <v>364</v>
      </c>
      <c r="B53" s="292">
        <v>44806.0</v>
      </c>
      <c r="C53" s="290">
        <v>379.9</v>
      </c>
      <c r="D53" s="288" t="s">
        <v>175</v>
      </c>
    </row>
    <row r="54">
      <c r="A54" s="285" t="s">
        <v>362</v>
      </c>
      <c r="B54" s="292">
        <v>44806.0</v>
      </c>
      <c r="C54" s="286">
        <v>59.0</v>
      </c>
      <c r="D54" s="287" t="s">
        <v>15</v>
      </c>
    </row>
    <row r="55">
      <c r="A55" s="289" t="s">
        <v>359</v>
      </c>
      <c r="B55" s="292">
        <v>44806.0</v>
      </c>
      <c r="C55" s="290">
        <v>249.9</v>
      </c>
      <c r="D55" s="288" t="s">
        <v>360</v>
      </c>
    </row>
    <row r="56">
      <c r="A56" s="285" t="s">
        <v>364</v>
      </c>
      <c r="B56" s="292">
        <v>44806.0</v>
      </c>
      <c r="C56" s="286">
        <v>379.9</v>
      </c>
      <c r="D56" s="287" t="s">
        <v>120</v>
      </c>
    </row>
    <row r="57">
      <c r="A57" s="277" t="s">
        <v>361</v>
      </c>
      <c r="B57" s="292">
        <v>44806.0</v>
      </c>
      <c r="C57" s="279">
        <v>849.0</v>
      </c>
      <c r="D57" s="288" t="s">
        <v>175</v>
      </c>
    </row>
    <row r="58">
      <c r="A58" s="277" t="s">
        <v>363</v>
      </c>
      <c r="B58" s="292">
        <v>44806.0</v>
      </c>
      <c r="C58" s="279">
        <v>2249.0</v>
      </c>
      <c r="D58" s="287" t="s">
        <v>14</v>
      </c>
    </row>
    <row r="59">
      <c r="A59" s="295" t="s">
        <v>365</v>
      </c>
      <c r="B59" s="292">
        <v>44806.0</v>
      </c>
      <c r="C59" s="279">
        <v>1250.0</v>
      </c>
      <c r="D59" s="288" t="s">
        <v>360</v>
      </c>
    </row>
    <row r="60">
      <c r="A60" s="285" t="s">
        <v>362</v>
      </c>
      <c r="B60" s="292">
        <v>44806.0</v>
      </c>
      <c r="C60" s="286">
        <v>59.0</v>
      </c>
      <c r="D60" s="287" t="s">
        <v>120</v>
      </c>
    </row>
    <row r="61">
      <c r="A61" s="296" t="s">
        <v>361</v>
      </c>
      <c r="B61" s="297">
        <v>44806.0</v>
      </c>
      <c r="C61" s="298">
        <v>849.0</v>
      </c>
      <c r="D61" s="299" t="s">
        <v>15</v>
      </c>
    </row>
  </sheetData>
  <mergeCells count="1">
    <mergeCell ref="F18:H18"/>
  </mergeCells>
  <drawing r:id="rId1"/>
  <tableParts count="1">
    <tablePart r:id="rId3"/>
  </tableParts>
</worksheet>
</file>