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 Mec\Downloads\"/>
    </mc:Choice>
  </mc:AlternateContent>
  <xr:revisionPtr revIDLastSave="0" documentId="13_ncr:1_{9E494C97-3053-4F0F-84E3-003018928A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customWorkbookViews>
    <customWorkbookView name="Renan Suaid - Modo de exibição pessoal" guid="{2B77599C-EC27-4B93-93F9-C03190281EEE}" mergeInterval="0" personalView="1" maximized="1" xWindow="-9" yWindow="-9" windowWidth="1938" windowHeight="1048" activeSheetId="1"/>
    <customWorkbookView name="PET Mecanica - Modo de exibição pessoal" guid="{2A2F272A-C98B-482D-ADEC-276DD33940AE}" mergeInterval="0" personalView="1" maximized="1" xWindow="-8" yWindow="-8" windowWidth="1936" windowHeight="1056" activeSheetId="1"/>
    <customWorkbookView name="PET Mec - Modo de exibição pessoal" guid="{B3C313D3-5B6F-4197-8786-BFD8AB55236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J45" i="1"/>
  <c r="H39" i="1" l="1"/>
  <c r="J42" i="1" l="1"/>
  <c r="H41" i="1"/>
  <c r="J41" i="1" s="1"/>
  <c r="J43" i="1"/>
  <c r="J44" i="1"/>
  <c r="H2" i="1"/>
  <c r="H40" i="1" s="1"/>
  <c r="J40" i="1" s="1"/>
  <c r="H36" i="1"/>
  <c r="I36" i="1"/>
  <c r="J36" i="1" s="1"/>
  <c r="M36" i="1"/>
  <c r="N36" i="1"/>
  <c r="O36" i="1" s="1"/>
  <c r="D36" i="1"/>
  <c r="E36" i="1" s="1"/>
  <c r="C36" i="1"/>
  <c r="N23" i="1"/>
  <c r="O23" i="1" s="1"/>
  <c r="H23" i="1"/>
  <c r="I23" i="1"/>
  <c r="J23" i="1" s="1"/>
  <c r="M23" i="1"/>
  <c r="D23" i="1"/>
  <c r="E23" i="1" s="1"/>
  <c r="C23" i="1"/>
  <c r="M11" i="1"/>
  <c r="N11" i="1"/>
  <c r="O11" i="1" s="1"/>
  <c r="H11" i="1"/>
  <c r="I11" i="1"/>
  <c r="J11" i="1" s="1"/>
  <c r="D11" i="1" l="1"/>
  <c r="E11" i="1" s="1"/>
  <c r="C11" i="1"/>
</calcChain>
</file>

<file path=xl/sharedStrings.xml><?xml version="1.0" encoding="utf-8"?>
<sst xmlns="http://schemas.openxmlformats.org/spreadsheetml/2006/main" count="348" uniqueCount="295">
  <si>
    <t>1º PERIODO</t>
  </si>
  <si>
    <t>INF09325</t>
  </si>
  <si>
    <t>Programação Básica</t>
  </si>
  <si>
    <t>MAT09570</t>
  </si>
  <si>
    <t>Cálculo 1</t>
  </si>
  <si>
    <t>CRÉDITOS</t>
  </si>
  <si>
    <t>MAT09592</t>
  </si>
  <si>
    <t>Álgebra Linear</t>
  </si>
  <si>
    <t>MCA08667</t>
  </si>
  <si>
    <t>Desenho Técnico 1</t>
  </si>
  <si>
    <t>MCA08690</t>
  </si>
  <si>
    <t>Introdução à Engenharia</t>
  </si>
  <si>
    <t>QUI08747</t>
  </si>
  <si>
    <t>Química Tecnológica</t>
  </si>
  <si>
    <t>2º PERIODO</t>
  </si>
  <si>
    <t>ELE08494</t>
  </si>
  <si>
    <t>MAT09574</t>
  </si>
  <si>
    <t>MCA08668</t>
  </si>
  <si>
    <t>MCA08710</t>
  </si>
  <si>
    <t>MCA08766</t>
  </si>
  <si>
    <t>STA08882</t>
  </si>
  <si>
    <t>Eletricidade Aplicada</t>
  </si>
  <si>
    <t>Cálculo 2</t>
  </si>
  <si>
    <t>Desenho Técnico 2</t>
  </si>
  <si>
    <t>Mecânica 1</t>
  </si>
  <si>
    <t>Termodinâmica 1</t>
  </si>
  <si>
    <t>Probabilidade e Estatística</t>
  </si>
  <si>
    <t>APROVADO (OK)</t>
  </si>
  <si>
    <t>Créditos Adquiridos</t>
  </si>
  <si>
    <t>Código</t>
  </si>
  <si>
    <t>Matéria</t>
  </si>
  <si>
    <t>C.H. (hs)</t>
  </si>
  <si>
    <t>Total</t>
  </si>
  <si>
    <t>Carga Horária Atual (horas)</t>
  </si>
  <si>
    <t>3º PERIODO</t>
  </si>
  <si>
    <t>Mecânica 2</t>
  </si>
  <si>
    <t>Termodinâmica 2</t>
  </si>
  <si>
    <t>ELE08584</t>
  </si>
  <si>
    <t>MAT09582</t>
  </si>
  <si>
    <t>MCA08711</t>
  </si>
  <si>
    <t>MCA08716</t>
  </si>
  <si>
    <t>MCA08736</t>
  </si>
  <si>
    <t>MCA08767</t>
  </si>
  <si>
    <t>Ótica Aplicada</t>
  </si>
  <si>
    <t>Cálculo 3 A</t>
  </si>
  <si>
    <t>Metrologia Dimensional</t>
  </si>
  <si>
    <t>4º PERIODO</t>
  </si>
  <si>
    <t>Princípios Ciência Materiais</t>
  </si>
  <si>
    <t>5º PERIODO</t>
  </si>
  <si>
    <t>6º PERIODO</t>
  </si>
  <si>
    <t>Mecânica 3</t>
  </si>
  <si>
    <t>ELE08496</t>
  </si>
  <si>
    <t>INF09270</t>
  </si>
  <si>
    <t>MCA08695</t>
  </si>
  <si>
    <t>MCA08698</t>
  </si>
  <si>
    <t>MCA08706</t>
  </si>
  <si>
    <t>MCA08712</t>
  </si>
  <si>
    <t>MCA08751</t>
  </si>
  <si>
    <t>MCA08760</t>
  </si>
  <si>
    <t>Eletrônica Básica</t>
  </si>
  <si>
    <t>Algorítmos Numéricos 1</t>
  </si>
  <si>
    <t>Lab. de Materiais 1</t>
  </si>
  <si>
    <t>Lab. de Sistemas Mecânicos 1</t>
  </si>
  <si>
    <t>Mecânica dos Fluidos 1</t>
  </si>
  <si>
    <t>Resistência dos Materiais 1</t>
  </si>
  <si>
    <t>Tec. Mat. Construção Mecânica 1</t>
  </si>
  <si>
    <t>EPR07932</t>
  </si>
  <si>
    <t>MCA08683</t>
  </si>
  <si>
    <t>MCA08696</t>
  </si>
  <si>
    <t>MCA08704</t>
  </si>
  <si>
    <t>MCA08707</t>
  </si>
  <si>
    <t>MCA08717</t>
  </si>
  <si>
    <t>MCA08757</t>
  </si>
  <si>
    <t>MCA08752</t>
  </si>
  <si>
    <t>MCA08761</t>
  </si>
  <si>
    <t>MCA08784</t>
  </si>
  <si>
    <t>Economia da Engenharia 1</t>
  </si>
  <si>
    <t>Fundamentos de Usinagem</t>
  </si>
  <si>
    <t>Mecanismos</t>
  </si>
  <si>
    <t>Mecânica dos Fluidos 2</t>
  </si>
  <si>
    <t>Resistência dos Materiais 2</t>
  </si>
  <si>
    <t>Tec. Mat. Construção Mecânica 2</t>
  </si>
  <si>
    <t>Vibrações Mecânicas 1</t>
  </si>
  <si>
    <t>Lab. de Materiais 2</t>
  </si>
  <si>
    <t>EPR07935</t>
  </si>
  <si>
    <t>MCA08705</t>
  </si>
  <si>
    <t>MCA08785</t>
  </si>
  <si>
    <t>MCA08670</t>
  </si>
  <si>
    <t>MCA08684</t>
  </si>
  <si>
    <t>MCA08739</t>
  </si>
  <si>
    <t>MCA08754</t>
  </si>
  <si>
    <t>MCA08775</t>
  </si>
  <si>
    <t>Economia da Engenharia 2</t>
  </si>
  <si>
    <t>Elementos de Máquinas 1</t>
  </si>
  <si>
    <t xml:space="preserve">Fundição e Soldagem </t>
  </si>
  <si>
    <t>Modelagem de Sis. Dinâmicos</t>
  </si>
  <si>
    <t>Processos de Usinagem</t>
  </si>
  <si>
    <t>Seleção de Materiais</t>
  </si>
  <si>
    <t>Transferência de Calor 1</t>
  </si>
  <si>
    <t>7º PERIODO</t>
  </si>
  <si>
    <t>MCA08669</t>
  </si>
  <si>
    <t>MCA08671</t>
  </si>
  <si>
    <t>MCA08693</t>
  </si>
  <si>
    <t>MCA08697</t>
  </si>
  <si>
    <t>MCA08699</t>
  </si>
  <si>
    <t>MCA08722</t>
  </si>
  <si>
    <t>MCA08737</t>
  </si>
  <si>
    <t>MCA08758</t>
  </si>
  <si>
    <t>MCA08776</t>
  </si>
  <si>
    <t>Elementos de Auto. e Instrumentação</t>
  </si>
  <si>
    <t>Elementos de Máquinas 2</t>
  </si>
  <si>
    <t>Lab. de Engenharia Térmica 1</t>
  </si>
  <si>
    <t>Lab. de Materiais 3</t>
  </si>
  <si>
    <t>Lab. de Sistemas Mecânicos 2</t>
  </si>
  <si>
    <t>Máquinas de Fluxo</t>
  </si>
  <si>
    <t>Processos de Conformação Mecânica</t>
  </si>
  <si>
    <t>Sistemas Hidráulicos e Pneumáticos</t>
  </si>
  <si>
    <t>Transferência de Calor 2</t>
  </si>
  <si>
    <t>8º PERIODO</t>
  </si>
  <si>
    <t>9º PERIODO</t>
  </si>
  <si>
    <t>Lab. de Engenharia Térmica 2</t>
  </si>
  <si>
    <t>Lab. de Sistemas Mecânicos 3</t>
  </si>
  <si>
    <t>MCA07923</t>
  </si>
  <si>
    <t>EPR07961</t>
  </si>
  <si>
    <t>MCA08700</t>
  </si>
  <si>
    <t>MCA08723</t>
  </si>
  <si>
    <t>MCA08749</t>
  </si>
  <si>
    <t>MCA08756</t>
  </si>
  <si>
    <t>Aspectos Legais e Éticos da Eng.</t>
  </si>
  <si>
    <t>Organização Industrial</t>
  </si>
  <si>
    <t>Máquinas Térmicas</t>
  </si>
  <si>
    <t>Refrigeração e Ar Condicionado 1</t>
  </si>
  <si>
    <t>Sistemas de Controle</t>
  </si>
  <si>
    <t>Sistema de Prod. e Auto. da Manufatura</t>
  </si>
  <si>
    <t>DEA07756</t>
  </si>
  <si>
    <t>MCA08673</t>
  </si>
  <si>
    <t>MCA08694</t>
  </si>
  <si>
    <t>MCA08701</t>
  </si>
  <si>
    <t>MCA08703</t>
  </si>
  <si>
    <t>Fundamentos da Eng. Ambiental</t>
  </si>
  <si>
    <t>Equip. Mecânicos Industriais</t>
  </si>
  <si>
    <t>Lubrificação Industrial</t>
  </si>
  <si>
    <t>Manutenção Industrial</t>
  </si>
  <si>
    <t>OPTATIVAS</t>
  </si>
  <si>
    <t>DEA07777</t>
  </si>
  <si>
    <t>EPR07926</t>
  </si>
  <si>
    <t>EPR07929</t>
  </si>
  <si>
    <t>EPR07938</t>
  </si>
  <si>
    <t>EPR07954</t>
  </si>
  <si>
    <t>EPR07964</t>
  </si>
  <si>
    <t>EPR07966</t>
  </si>
  <si>
    <t>INF09324</t>
  </si>
  <si>
    <t>LCE06306</t>
  </si>
  <si>
    <t>MCA08661</t>
  </si>
  <si>
    <t>MCA08662</t>
  </si>
  <si>
    <t>MCA08664</t>
  </si>
  <si>
    <t>MCA08663</t>
  </si>
  <si>
    <t>MCA08665</t>
  </si>
  <si>
    <t>MCA08666</t>
  </si>
  <si>
    <t>MCA08672</t>
  </si>
  <si>
    <t>MCA08674</t>
  </si>
  <si>
    <t>MCA08677</t>
  </si>
  <si>
    <t>MCA08678</t>
  </si>
  <si>
    <t>MCA08679</t>
  </si>
  <si>
    <t>MCA08681</t>
  </si>
  <si>
    <t>MCA08685</t>
  </si>
  <si>
    <t>MCA08686</t>
  </si>
  <si>
    <t>MCA08687</t>
  </si>
  <si>
    <t>MCA08688</t>
  </si>
  <si>
    <t>MCA08689</t>
  </si>
  <si>
    <t>MCA08691</t>
  </si>
  <si>
    <t>MCA08692</t>
  </si>
  <si>
    <t>MCA08702</t>
  </si>
  <si>
    <t>MCA08708</t>
  </si>
  <si>
    <t>MCA08713</t>
  </si>
  <si>
    <t>MCA08714</t>
  </si>
  <si>
    <t>MCA08715</t>
  </si>
  <si>
    <t>MCA08718</t>
  </si>
  <si>
    <t>MCA08719</t>
  </si>
  <si>
    <t>MCA08720</t>
  </si>
  <si>
    <t>MCA08721</t>
  </si>
  <si>
    <t>MCA08724</t>
  </si>
  <si>
    <t>MCA08733</t>
  </si>
  <si>
    <t>MCA08734</t>
  </si>
  <si>
    <t>MCA08735</t>
  </si>
  <si>
    <t>MCA08738</t>
  </si>
  <si>
    <t>MCA08740</t>
  </si>
  <si>
    <t>MCA08741</t>
  </si>
  <si>
    <t>MCA08742</t>
  </si>
  <si>
    <t>MCA08743</t>
  </si>
  <si>
    <t>MCA08746</t>
  </si>
  <si>
    <t>MCA08748</t>
  </si>
  <si>
    <t>MCA08750</t>
  </si>
  <si>
    <t>MCA08753</t>
  </si>
  <si>
    <t>MCA08759</t>
  </si>
  <si>
    <t>MCA08762</t>
  </si>
  <si>
    <t>MCA08763</t>
  </si>
  <si>
    <t>MCA08768</t>
  </si>
  <si>
    <t>MCA08769</t>
  </si>
  <si>
    <t>MCA08770</t>
  </si>
  <si>
    <t>MCA08771</t>
  </si>
  <si>
    <t>MCA08772</t>
  </si>
  <si>
    <t>MCA08773</t>
  </si>
  <si>
    <t>MCA08774</t>
  </si>
  <si>
    <t>MCA08777</t>
  </si>
  <si>
    <t>MCA08778</t>
  </si>
  <si>
    <t>MCA08779</t>
  </si>
  <si>
    <t>MCA08780</t>
  </si>
  <si>
    <t>MCA08781</t>
  </si>
  <si>
    <t>MCA08782</t>
  </si>
  <si>
    <t>MCA08783</t>
  </si>
  <si>
    <t>MCA12170</t>
  </si>
  <si>
    <t>TOTAL</t>
  </si>
  <si>
    <t>CARGA HORÁRIA OBRIGATÓRIA</t>
  </si>
  <si>
    <t>CARGA HORARIA OPTATIVA</t>
  </si>
  <si>
    <t>ESTÁGIO SUPERVISIONADO</t>
  </si>
  <si>
    <t>PROJETO DE GRADUAÇÃO</t>
  </si>
  <si>
    <t>ATIVIDADES COMPLEMENTARES</t>
  </si>
  <si>
    <t>PORCENTAGEM</t>
  </si>
  <si>
    <t>MATÉRIAS CONCLUÍDAS</t>
  </si>
  <si>
    <t>MATÉRIAS LIBERADAS</t>
  </si>
  <si>
    <t>MATÉRIAS Á SEREM LIBERADAS</t>
  </si>
  <si>
    <t>CURRÍCULO AUTOMATIZADO ENGENHARIA MECÂNICA - UNIVERSIDADE FEDERAL DO ESPÍRITO SANTO</t>
  </si>
  <si>
    <t>Higiene e Segurança do Trabalho</t>
  </si>
  <si>
    <t>Controle da Qualidade</t>
  </si>
  <si>
    <t>Custos Industriais</t>
  </si>
  <si>
    <t>Engenharia de Métodos</t>
  </si>
  <si>
    <t xml:space="preserve">Gestão de Projetos </t>
  </si>
  <si>
    <t>Pesquisa Operacional 1</t>
  </si>
  <si>
    <t>Pesquisa Operacional 2</t>
  </si>
  <si>
    <t>Programação Aplicada de Computadores</t>
  </si>
  <si>
    <t>Fundamentos Língua Brasileira de Sinais</t>
  </si>
  <si>
    <t>Acústica</t>
  </si>
  <si>
    <t>Aerodinâmica</t>
  </si>
  <si>
    <t>Análise Experimental de Estruturas</t>
  </si>
  <si>
    <t>Automação Industrial</t>
  </si>
  <si>
    <t>Avaliação de Riscos Industriais</t>
  </si>
  <si>
    <t>Confiabilidade em Sistemas Mecânicos</t>
  </si>
  <si>
    <t>Engenharia de Superfície</t>
  </si>
  <si>
    <t>Escoamento Compressível</t>
  </si>
  <si>
    <t>Fluidos e Escoamento na Ind. do Petróleo</t>
  </si>
  <si>
    <t>Fontes Alternativas de Energia</t>
  </si>
  <si>
    <t>Fundamentos Engenharia do Petróleo 1</t>
  </si>
  <si>
    <t>Fundamentos Engenharia do Petróleo 2</t>
  </si>
  <si>
    <t>Gerência de Manutenção</t>
  </si>
  <si>
    <t>Introdução à Confiabiidade de Sistemas</t>
  </si>
  <si>
    <t>Introdução ao Método dos Elem. Finitos</t>
  </si>
  <si>
    <t>Introdução à Engenharia de Poços</t>
  </si>
  <si>
    <t>Introduçao à Engenharia de Reservatórios</t>
  </si>
  <si>
    <t>Introdução à Mecânica do Contínuo</t>
  </si>
  <si>
    <t>Intro. Mec. dos Fluidos não Newtonianos</t>
  </si>
  <si>
    <t>Manufatura Integrada por Computador</t>
  </si>
  <si>
    <t>Mecânica da Fratura</t>
  </si>
  <si>
    <t>Mecânica dos Fluidos 3</t>
  </si>
  <si>
    <t>Med. e Ana. de Vibrações em Ele. de Maquinas</t>
  </si>
  <si>
    <t>Metalurgia da Soldagem</t>
  </si>
  <si>
    <t>Metalurgia do Pó</t>
  </si>
  <si>
    <t>Modelos Probabilísticos Aplicados</t>
  </si>
  <si>
    <t>Monitoração e Diagnóstico de Máquinas</t>
  </si>
  <si>
    <t>Motores de Combustão Interna</t>
  </si>
  <si>
    <t>Máquinas de Elevação e Transporte</t>
  </si>
  <si>
    <t>Metódos Comp. em Fenômenos de Transporte</t>
  </si>
  <si>
    <t>Oxidação e Corrosão</t>
  </si>
  <si>
    <t>Planejamento de Experimentos</t>
  </si>
  <si>
    <t>Poluição Industrial</t>
  </si>
  <si>
    <t>Processos de Soldagem</t>
  </si>
  <si>
    <t>Processos Especiais de Fabricação</t>
  </si>
  <si>
    <t>Processos Especiais em Fabricação de Aços</t>
  </si>
  <si>
    <t>Projeto de Estruturas Marítimas</t>
  </si>
  <si>
    <t xml:space="preserve">Projeto de Sistemas Térmicos </t>
  </si>
  <si>
    <t>Redes Industriais</t>
  </si>
  <si>
    <t>Refrigeração e Ar Condicionado 2</t>
  </si>
  <si>
    <t>Resistência dos Materiais 3</t>
  </si>
  <si>
    <t>Tecnologia do Gás Natural</t>
  </si>
  <si>
    <t>Termodinâmica Aplicada à Engenharia de Gás</t>
  </si>
  <si>
    <t>Termodinâmica das Soluções e Combustão</t>
  </si>
  <si>
    <t>Termodinâmica 3</t>
  </si>
  <si>
    <t>Tópicos Especiais em Automação e Controle</t>
  </si>
  <si>
    <t>Tópicos Especiais em Engenharia de Materiais</t>
  </si>
  <si>
    <t>Tópicos Especiais em Eng. Térmica e de Fluidos</t>
  </si>
  <si>
    <t>Tópicos Especiais em Processos de Fabricação</t>
  </si>
  <si>
    <t>Tópicos Especiais em Sistemas Mecânicos</t>
  </si>
  <si>
    <t>Tópicos Especiais na Industria do Petróleo e Gás</t>
  </si>
  <si>
    <t>Tribologia 1</t>
  </si>
  <si>
    <t>Tribologia 2</t>
  </si>
  <si>
    <t>Tubulações Industriais</t>
  </si>
  <si>
    <t>Uso Racional de Energia</t>
  </si>
  <si>
    <t>Utilização do Gás Natural</t>
  </si>
  <si>
    <t>Ventilação Industrial</t>
  </si>
  <si>
    <t>Vibrações Mecânicas Avançadas</t>
  </si>
  <si>
    <t>Vibrações Mecânicas 2</t>
  </si>
  <si>
    <t>Seminário em Petróleo e Gás</t>
  </si>
  <si>
    <t>Projeto de Elementos Estruturais de Aço</t>
  </si>
  <si>
    <t>CRÉDITOS TOTAIS</t>
  </si>
  <si>
    <t>CRÉDITOS DE ATIVIDADE COMPLEMENTAR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</si>
</sst>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0" borderId="11" xfId="0" applyBorder="1" applyAlignment="1">
      <alignment horizontal="center" vertical="center"/>
    </xf>
    <xf numFmtId="0" fontId="0" fillId="0" borderId="10" xfId="0" applyBorder="1"/>
    <xf numFmtId="0" fontId="0" fillId="0" borderId="4" xfId="0" applyBorder="1" applyAlignment="1">
      <alignment horizontal="center" vertical="center"/>
    </xf>
    <xf numFmtId="0" fontId="0" fillId="0" borderId="11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 hidden="1"/>
    </xf>
    <xf numFmtId="0" fontId="0" fillId="0" borderId="1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248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zoomScale="85" zoomScaleNormal="85" workbookViewId="0">
      <selection activeCell="H44" sqref="H44"/>
    </sheetView>
  </sheetViews>
  <sheetFormatPr defaultRowHeight="15" x14ac:dyDescent="0.25"/>
  <cols>
    <col min="1" max="1" width="10" bestFit="1" customWidth="1"/>
    <col min="2" max="2" width="43.28515625" bestFit="1" customWidth="1"/>
    <col min="3" max="3" width="9.5703125" style="1" bestFit="1" customWidth="1"/>
    <col min="4" max="4" width="8.42578125" style="2" bestFit="1" customWidth="1"/>
    <col min="5" max="5" width="17.85546875" style="2" bestFit="1" customWidth="1"/>
    <col min="6" max="6" width="10" bestFit="1" customWidth="1"/>
    <col min="7" max="7" width="38.5703125" bestFit="1" customWidth="1"/>
    <col min="8" max="8" width="9.5703125" style="2" bestFit="1" customWidth="1"/>
    <col min="9" max="9" width="8.42578125" style="2" bestFit="1" customWidth="1"/>
    <col min="10" max="10" width="17.28515625" style="2" bestFit="1" customWidth="1"/>
    <col min="11" max="11" width="10.140625" bestFit="1" customWidth="1"/>
    <col min="12" max="12" width="30.28515625" bestFit="1" customWidth="1"/>
    <col min="13" max="13" width="9.5703125" style="2" bestFit="1" customWidth="1"/>
    <col min="14" max="14" width="8.42578125" style="2" bestFit="1" customWidth="1"/>
    <col min="15" max="15" width="17.28515625" style="2" bestFit="1" customWidth="1"/>
  </cols>
  <sheetData>
    <row r="1" spans="1:15" ht="21.6" customHeight="1" thickBot="1" x14ac:dyDescent="0.3">
      <c r="A1" s="40" t="s">
        <v>222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3"/>
    </row>
    <row r="2" spans="1:15" s="14" customFormat="1" ht="15.75" thickBot="1" x14ac:dyDescent="0.3">
      <c r="A2" s="46" t="s">
        <v>28</v>
      </c>
      <c r="B2" s="47"/>
      <c r="C2" s="26">
        <f ca="1">SUMIF(E5:E10,"OK",C5:C10)+SUMIF(J5:J10,"ok",H5:H10)+SUMIF(O5:O10,"OK",M5:M10)+SUMIF(E15:E22,"OK",C15:C22)+SUMIF(J15:J22,"OK",H15:H22)+SUMIF(O15:O22,"OK",M15:M21)+SUMIF(E27:E35,"OK",C27:C35)+SUMIF(J27:J33,"OK",H27:H33)+SUMIF(O27:O31,"OK",M27:M31)+SUMIF(E40:E109,"OK",C40:C109)+H45</f>
        <v>0</v>
      </c>
      <c r="D2" s="28"/>
      <c r="E2" s="28"/>
      <c r="F2" s="46" t="s">
        <v>33</v>
      </c>
      <c r="G2" s="47"/>
      <c r="H2" s="26">
        <f>SUMIF(E5:E10,"OK",D5:D10)+SUMIF(J5:J10,"OK",I5:I10)+SUMIF(O5:O10,"OK",N5:N10)+SUMIF(E15:E22,"OK",D15:D22)+SUMIF(J15:J22,"OK",I15:I22)+SUMIF(O15:O21,"OK",N15:N21)+SUMIF(E27:E35,"OK",D27:D35)+SUMIF(J27:J33,"OK",I27:I33)+SUMIF(O27:O31,"OK",N27:N31)</f>
        <v>0</v>
      </c>
      <c r="I2" s="28"/>
      <c r="J2" s="28"/>
      <c r="K2" s="46"/>
      <c r="L2" s="55"/>
      <c r="M2" s="28"/>
      <c r="N2" s="28"/>
      <c r="O2" s="13"/>
    </row>
    <row r="3" spans="1:15" s="15" customFormat="1" ht="19.5" thickBot="1" x14ac:dyDescent="0.35">
      <c r="A3" s="48" t="s">
        <v>0</v>
      </c>
      <c r="B3" s="49"/>
      <c r="C3" s="49"/>
      <c r="D3" s="49"/>
      <c r="E3" s="50"/>
      <c r="F3" s="48" t="s">
        <v>14</v>
      </c>
      <c r="G3" s="49"/>
      <c r="H3" s="49"/>
      <c r="I3" s="49"/>
      <c r="J3" s="50"/>
      <c r="K3" s="51" t="s">
        <v>34</v>
      </c>
      <c r="L3" s="52"/>
      <c r="M3" s="52"/>
      <c r="N3" s="52"/>
      <c r="O3" s="53"/>
    </row>
    <row r="4" spans="1:15" x14ac:dyDescent="0.25">
      <c r="A4" s="3" t="s">
        <v>29</v>
      </c>
      <c r="B4" s="4" t="s">
        <v>30</v>
      </c>
      <c r="C4" s="4" t="s">
        <v>5</v>
      </c>
      <c r="D4" s="4" t="s">
        <v>31</v>
      </c>
      <c r="E4" s="4" t="s">
        <v>27</v>
      </c>
      <c r="F4" s="3" t="s">
        <v>29</v>
      </c>
      <c r="G4" s="4" t="s">
        <v>30</v>
      </c>
      <c r="H4" s="4" t="s">
        <v>5</v>
      </c>
      <c r="I4" s="4" t="s">
        <v>31</v>
      </c>
      <c r="J4" s="5" t="s">
        <v>27</v>
      </c>
      <c r="K4" s="3" t="s">
        <v>29</v>
      </c>
      <c r="L4" s="4" t="s">
        <v>30</v>
      </c>
      <c r="M4" s="4" t="s">
        <v>5</v>
      </c>
      <c r="N4" s="4" t="s">
        <v>31</v>
      </c>
      <c r="O4" s="5" t="s">
        <v>27</v>
      </c>
    </row>
    <row r="5" spans="1:15" x14ac:dyDescent="0.25">
      <c r="A5" s="3" t="s">
        <v>1</v>
      </c>
      <c r="B5" s="6" t="s">
        <v>2</v>
      </c>
      <c r="C5" s="4">
        <v>4</v>
      </c>
      <c r="D5" s="4">
        <v>75</v>
      </c>
      <c r="E5" s="35"/>
      <c r="F5" s="3" t="s">
        <v>15</v>
      </c>
      <c r="G5" s="6" t="s">
        <v>21</v>
      </c>
      <c r="H5" s="4">
        <v>4</v>
      </c>
      <c r="I5" s="4">
        <v>75</v>
      </c>
      <c r="J5" s="36"/>
      <c r="K5" s="3" t="s">
        <v>37</v>
      </c>
      <c r="L5" s="6" t="s">
        <v>43</v>
      </c>
      <c r="M5" s="4">
        <v>3</v>
      </c>
      <c r="N5" s="4">
        <v>60</v>
      </c>
      <c r="O5" s="36"/>
    </row>
    <row r="6" spans="1:15" x14ac:dyDescent="0.25">
      <c r="A6" s="3" t="s">
        <v>3</v>
      </c>
      <c r="B6" s="6" t="s">
        <v>4</v>
      </c>
      <c r="C6" s="4">
        <v>6</v>
      </c>
      <c r="D6" s="4">
        <v>90</v>
      </c>
      <c r="E6" s="35"/>
      <c r="F6" s="3" t="s">
        <v>16</v>
      </c>
      <c r="G6" s="6" t="s">
        <v>22</v>
      </c>
      <c r="H6" s="4">
        <v>6</v>
      </c>
      <c r="I6" s="4">
        <v>90</v>
      </c>
      <c r="J6" s="36"/>
      <c r="K6" s="3" t="s">
        <v>38</v>
      </c>
      <c r="L6" s="6" t="s">
        <v>44</v>
      </c>
      <c r="M6" s="4">
        <v>6</v>
      </c>
      <c r="N6" s="4">
        <v>90</v>
      </c>
      <c r="O6" s="36"/>
    </row>
    <row r="7" spans="1:15" x14ac:dyDescent="0.25">
      <c r="A7" s="3" t="s">
        <v>6</v>
      </c>
      <c r="B7" s="6" t="s">
        <v>7</v>
      </c>
      <c r="C7" s="4">
        <v>5</v>
      </c>
      <c r="D7" s="4">
        <v>75</v>
      </c>
      <c r="E7" s="35"/>
      <c r="F7" s="3" t="s">
        <v>17</v>
      </c>
      <c r="G7" s="6" t="s">
        <v>23</v>
      </c>
      <c r="H7" s="4">
        <v>2</v>
      </c>
      <c r="I7" s="4">
        <v>45</v>
      </c>
      <c r="J7" s="36"/>
      <c r="K7" s="3" t="s">
        <v>39</v>
      </c>
      <c r="L7" s="6" t="s">
        <v>35</v>
      </c>
      <c r="M7" s="4">
        <v>4</v>
      </c>
      <c r="N7" s="4">
        <v>60</v>
      </c>
      <c r="O7" s="36"/>
    </row>
    <row r="8" spans="1:15" x14ac:dyDescent="0.25">
      <c r="A8" s="3" t="s">
        <v>8</v>
      </c>
      <c r="B8" s="6" t="s">
        <v>9</v>
      </c>
      <c r="C8" s="4">
        <v>3</v>
      </c>
      <c r="D8" s="4">
        <v>60</v>
      </c>
      <c r="E8" s="35"/>
      <c r="F8" s="3" t="s">
        <v>18</v>
      </c>
      <c r="G8" s="6" t="s">
        <v>24</v>
      </c>
      <c r="H8" s="4">
        <v>4</v>
      </c>
      <c r="I8" s="4">
        <v>60</v>
      </c>
      <c r="J8" s="36"/>
      <c r="K8" s="3" t="s">
        <v>40</v>
      </c>
      <c r="L8" s="6" t="s">
        <v>45</v>
      </c>
      <c r="M8" s="4">
        <v>3</v>
      </c>
      <c r="N8" s="4">
        <v>60</v>
      </c>
      <c r="O8" s="36"/>
    </row>
    <row r="9" spans="1:15" x14ac:dyDescent="0.25">
      <c r="A9" s="3" t="s">
        <v>10</v>
      </c>
      <c r="B9" s="6" t="s">
        <v>11</v>
      </c>
      <c r="C9" s="4">
        <v>2</v>
      </c>
      <c r="D9" s="4">
        <v>30</v>
      </c>
      <c r="E9" s="35"/>
      <c r="F9" s="3" t="s">
        <v>19</v>
      </c>
      <c r="G9" s="6" t="s">
        <v>25</v>
      </c>
      <c r="H9" s="4">
        <v>4</v>
      </c>
      <c r="I9" s="4">
        <v>60</v>
      </c>
      <c r="J9" s="36"/>
      <c r="K9" s="3" t="s">
        <v>41</v>
      </c>
      <c r="L9" s="6" t="s">
        <v>47</v>
      </c>
      <c r="M9" s="4">
        <v>3</v>
      </c>
      <c r="N9" s="4">
        <v>45</v>
      </c>
      <c r="O9" s="36"/>
    </row>
    <row r="10" spans="1:15" ht="15.75" thickBot="1" x14ac:dyDescent="0.3">
      <c r="A10" s="3" t="s">
        <v>12</v>
      </c>
      <c r="B10" s="6" t="s">
        <v>13</v>
      </c>
      <c r="C10" s="4">
        <v>3</v>
      </c>
      <c r="D10" s="4">
        <v>60</v>
      </c>
      <c r="E10" s="35"/>
      <c r="F10" s="3" t="s">
        <v>20</v>
      </c>
      <c r="G10" s="6" t="s">
        <v>26</v>
      </c>
      <c r="H10" s="4">
        <v>4</v>
      </c>
      <c r="I10" s="4">
        <v>60</v>
      </c>
      <c r="J10" s="36"/>
      <c r="K10" s="3" t="s">
        <v>42</v>
      </c>
      <c r="L10" s="6" t="s">
        <v>36</v>
      </c>
      <c r="M10" s="4">
        <v>4</v>
      </c>
      <c r="N10" s="4">
        <v>60</v>
      </c>
      <c r="O10" s="36"/>
    </row>
    <row r="11" spans="1:15" ht="15.75" thickBot="1" x14ac:dyDescent="0.3">
      <c r="A11" s="44" t="s">
        <v>32</v>
      </c>
      <c r="B11" s="45"/>
      <c r="C11" s="12">
        <f>SUM(C5:C10)</f>
        <v>23</v>
      </c>
      <c r="D11" s="12">
        <f>SUM(D5:D10)</f>
        <v>390</v>
      </c>
      <c r="E11" s="12" t="str">
        <f>IF(SUMIF(E5:E10,"ok",D5:D10)=D11,"PERIODO VENCIDO","INCOMPLETO")</f>
        <v>INCOMPLETO</v>
      </c>
      <c r="F11" s="44" t="s">
        <v>32</v>
      </c>
      <c r="G11" s="45"/>
      <c r="H11" s="12">
        <f>SUM(H5:H10)</f>
        <v>24</v>
      </c>
      <c r="I11" s="12">
        <f>SUM(I5:I10)</f>
        <v>390</v>
      </c>
      <c r="J11" s="9" t="str">
        <f>IF(SUMIF(J5:J10,"ok",I5:I10)=I11,"PERIODO VENCIDO","INCOMPLETO")</f>
        <v>INCOMPLETO</v>
      </c>
      <c r="K11" s="44" t="s">
        <v>32</v>
      </c>
      <c r="L11" s="45"/>
      <c r="M11" s="12">
        <f t="shared" ref="M11:N11" si="0">SUM(M5:M10)</f>
        <v>23</v>
      </c>
      <c r="N11" s="12">
        <f t="shared" si="0"/>
        <v>375</v>
      </c>
      <c r="O11" s="9" t="str">
        <f>IF(SUMIF(O5:O10,"ok",N5:N10)=N11,"PERIODO VENCIDO","INCOMPLETO")</f>
        <v>INCOMPLETO</v>
      </c>
    </row>
    <row r="12" spans="1:15" ht="15.75" thickBot="1" x14ac:dyDescent="0.3">
      <c r="A12" s="19"/>
      <c r="B12" s="6"/>
      <c r="C12" s="22"/>
      <c r="D12" s="4"/>
      <c r="E12" s="4"/>
      <c r="F12" s="6"/>
      <c r="G12" s="6"/>
      <c r="H12" s="4"/>
      <c r="I12" s="4"/>
      <c r="J12" s="4"/>
      <c r="K12" s="6"/>
      <c r="L12" s="6"/>
      <c r="M12" s="4"/>
      <c r="N12" s="4"/>
      <c r="O12" s="5"/>
    </row>
    <row r="13" spans="1:15" s="15" customFormat="1" ht="19.5" thickBot="1" x14ac:dyDescent="0.35">
      <c r="A13" s="48" t="s">
        <v>46</v>
      </c>
      <c r="B13" s="49"/>
      <c r="C13" s="49"/>
      <c r="D13" s="49"/>
      <c r="E13" s="50"/>
      <c r="F13" s="48" t="s">
        <v>48</v>
      </c>
      <c r="G13" s="49"/>
      <c r="H13" s="49"/>
      <c r="I13" s="49"/>
      <c r="J13" s="50"/>
      <c r="K13" s="48" t="s">
        <v>49</v>
      </c>
      <c r="L13" s="49"/>
      <c r="M13" s="49"/>
      <c r="N13" s="49"/>
      <c r="O13" s="50"/>
    </row>
    <row r="14" spans="1:15" x14ac:dyDescent="0.25">
      <c r="A14" s="3" t="s">
        <v>29</v>
      </c>
      <c r="B14" s="4" t="s">
        <v>30</v>
      </c>
      <c r="C14" s="4" t="s">
        <v>5</v>
      </c>
      <c r="D14" s="4" t="s">
        <v>31</v>
      </c>
      <c r="E14" s="5" t="s">
        <v>27</v>
      </c>
      <c r="F14" s="3" t="s">
        <v>29</v>
      </c>
      <c r="G14" s="4" t="s">
        <v>30</v>
      </c>
      <c r="H14" s="4" t="s">
        <v>5</v>
      </c>
      <c r="I14" s="4" t="s">
        <v>31</v>
      </c>
      <c r="J14" s="5" t="s">
        <v>27</v>
      </c>
      <c r="K14" s="3" t="s">
        <v>29</v>
      </c>
      <c r="L14" s="4" t="s">
        <v>30</v>
      </c>
      <c r="M14" s="4" t="s">
        <v>5</v>
      </c>
      <c r="N14" s="4" t="s">
        <v>31</v>
      </c>
      <c r="O14" s="5" t="s">
        <v>27</v>
      </c>
    </row>
    <row r="15" spans="1:15" x14ac:dyDescent="0.25">
      <c r="A15" s="3" t="s">
        <v>51</v>
      </c>
      <c r="B15" s="6" t="s">
        <v>59</v>
      </c>
      <c r="C15" s="4">
        <v>4</v>
      </c>
      <c r="D15" s="4">
        <v>75</v>
      </c>
      <c r="E15" s="36"/>
      <c r="F15" s="3" t="s">
        <v>66</v>
      </c>
      <c r="G15" s="16" t="s">
        <v>76</v>
      </c>
      <c r="H15" s="4">
        <v>3</v>
      </c>
      <c r="I15" s="4">
        <v>45</v>
      </c>
      <c r="J15" s="36"/>
      <c r="K15" s="3" t="s">
        <v>84</v>
      </c>
      <c r="L15" s="16" t="s">
        <v>92</v>
      </c>
      <c r="M15" s="4">
        <v>3</v>
      </c>
      <c r="N15" s="4">
        <v>45</v>
      </c>
      <c r="O15" s="36"/>
    </row>
    <row r="16" spans="1:15" x14ac:dyDescent="0.25">
      <c r="A16" s="3" t="s">
        <v>52</v>
      </c>
      <c r="B16" s="6" t="s">
        <v>60</v>
      </c>
      <c r="C16" s="4">
        <v>4</v>
      </c>
      <c r="D16" s="4">
        <v>60</v>
      </c>
      <c r="E16" s="36"/>
      <c r="F16" s="3" t="s">
        <v>67</v>
      </c>
      <c r="G16" s="16" t="s">
        <v>77</v>
      </c>
      <c r="H16" s="4">
        <v>3</v>
      </c>
      <c r="I16" s="4">
        <v>45</v>
      </c>
      <c r="J16" s="36"/>
      <c r="K16" s="3" t="s">
        <v>87</v>
      </c>
      <c r="L16" s="16" t="s">
        <v>93</v>
      </c>
      <c r="M16" s="4">
        <v>4</v>
      </c>
      <c r="N16" s="4">
        <v>60</v>
      </c>
      <c r="O16" s="36"/>
    </row>
    <row r="17" spans="1:15" x14ac:dyDescent="0.25">
      <c r="A17" s="3" t="s">
        <v>53</v>
      </c>
      <c r="B17" s="6" t="s">
        <v>61</v>
      </c>
      <c r="C17" s="4">
        <v>0</v>
      </c>
      <c r="D17" s="4">
        <v>15</v>
      </c>
      <c r="E17" s="36"/>
      <c r="F17" s="3" t="s">
        <v>68</v>
      </c>
      <c r="G17" s="16" t="s">
        <v>83</v>
      </c>
      <c r="H17" s="4">
        <v>0</v>
      </c>
      <c r="I17" s="4">
        <v>15</v>
      </c>
      <c r="J17" s="36"/>
      <c r="K17" s="3" t="s">
        <v>88</v>
      </c>
      <c r="L17" s="16" t="s">
        <v>94</v>
      </c>
      <c r="M17" s="4">
        <v>3</v>
      </c>
      <c r="N17" s="4">
        <v>45</v>
      </c>
      <c r="O17" s="36"/>
    </row>
    <row r="18" spans="1:15" x14ac:dyDescent="0.25">
      <c r="A18" s="3" t="s">
        <v>54</v>
      </c>
      <c r="B18" s="6" t="s">
        <v>62</v>
      </c>
      <c r="C18" s="4">
        <v>0</v>
      </c>
      <c r="D18" s="4">
        <v>15</v>
      </c>
      <c r="E18" s="36"/>
      <c r="F18" s="3" t="s">
        <v>69</v>
      </c>
      <c r="G18" s="16" t="s">
        <v>78</v>
      </c>
      <c r="H18" s="4">
        <v>4</v>
      </c>
      <c r="I18" s="4">
        <v>60</v>
      </c>
      <c r="J18" s="36"/>
      <c r="K18" s="3" t="s">
        <v>71</v>
      </c>
      <c r="L18" s="16" t="s">
        <v>95</v>
      </c>
      <c r="M18" s="4">
        <v>2</v>
      </c>
      <c r="N18" s="4">
        <v>45</v>
      </c>
      <c r="O18" s="36"/>
    </row>
    <row r="19" spans="1:15" x14ac:dyDescent="0.25">
      <c r="A19" s="3" t="s">
        <v>55</v>
      </c>
      <c r="B19" s="6" t="s">
        <v>63</v>
      </c>
      <c r="C19" s="4">
        <v>4</v>
      </c>
      <c r="D19" s="4">
        <v>60</v>
      </c>
      <c r="E19" s="36"/>
      <c r="F19" s="3" t="s">
        <v>70</v>
      </c>
      <c r="G19" s="17" t="s">
        <v>79</v>
      </c>
      <c r="H19" s="4">
        <v>4</v>
      </c>
      <c r="I19" s="4">
        <v>60</v>
      </c>
      <c r="J19" s="36"/>
      <c r="K19" s="3" t="s">
        <v>89</v>
      </c>
      <c r="L19" s="17" t="s">
        <v>96</v>
      </c>
      <c r="M19" s="4">
        <v>3</v>
      </c>
      <c r="N19" s="4">
        <v>60</v>
      </c>
      <c r="O19" s="36"/>
    </row>
    <row r="20" spans="1:15" x14ac:dyDescent="0.25">
      <c r="A20" s="3" t="s">
        <v>56</v>
      </c>
      <c r="B20" s="6" t="s">
        <v>50</v>
      </c>
      <c r="C20" s="4">
        <v>4</v>
      </c>
      <c r="D20" s="4">
        <v>60</v>
      </c>
      <c r="E20" s="36"/>
      <c r="F20" s="3" t="s">
        <v>73</v>
      </c>
      <c r="G20" s="17" t="s">
        <v>80</v>
      </c>
      <c r="H20" s="4">
        <v>4</v>
      </c>
      <c r="I20" s="4">
        <v>60</v>
      </c>
      <c r="J20" s="36"/>
      <c r="K20" s="3" t="s">
        <v>90</v>
      </c>
      <c r="L20" s="17" t="s">
        <v>97</v>
      </c>
      <c r="M20" s="4">
        <v>3</v>
      </c>
      <c r="N20" s="4">
        <v>45</v>
      </c>
      <c r="O20" s="36"/>
    </row>
    <row r="21" spans="1:15" x14ac:dyDescent="0.25">
      <c r="A21" s="3" t="s">
        <v>57</v>
      </c>
      <c r="B21" s="6" t="s">
        <v>64</v>
      </c>
      <c r="C21" s="4">
        <v>4</v>
      </c>
      <c r="D21" s="4">
        <v>60</v>
      </c>
      <c r="E21" s="36"/>
      <c r="F21" s="3" t="s">
        <v>74</v>
      </c>
      <c r="G21" s="18" t="s">
        <v>81</v>
      </c>
      <c r="H21" s="4">
        <v>4</v>
      </c>
      <c r="I21" s="4">
        <v>60</v>
      </c>
      <c r="J21" s="36"/>
      <c r="K21" s="3" t="s">
        <v>91</v>
      </c>
      <c r="L21" s="17" t="s">
        <v>98</v>
      </c>
      <c r="M21" s="4">
        <v>4</v>
      </c>
      <c r="N21" s="4">
        <v>60</v>
      </c>
      <c r="O21" s="36"/>
    </row>
    <row r="22" spans="1:15" ht="15.75" thickBot="1" x14ac:dyDescent="0.3">
      <c r="A22" s="3" t="s">
        <v>58</v>
      </c>
      <c r="B22" s="6" t="s">
        <v>65</v>
      </c>
      <c r="C22" s="4">
        <v>3</v>
      </c>
      <c r="D22" s="4">
        <v>45</v>
      </c>
      <c r="E22" s="36"/>
      <c r="F22" s="3" t="s">
        <v>75</v>
      </c>
      <c r="G22" s="6" t="s">
        <v>82</v>
      </c>
      <c r="H22" s="4">
        <v>3</v>
      </c>
      <c r="I22" s="4">
        <v>45</v>
      </c>
      <c r="J22" s="36"/>
      <c r="K22" s="3"/>
      <c r="L22" s="6"/>
      <c r="M22" s="4"/>
      <c r="N22" s="4"/>
      <c r="O22" s="5"/>
    </row>
    <row r="23" spans="1:15" ht="15.75" thickBot="1" x14ac:dyDescent="0.3">
      <c r="A23" s="44" t="s">
        <v>32</v>
      </c>
      <c r="B23" s="45"/>
      <c r="C23" s="12">
        <f>SUM(C15:C22)</f>
        <v>23</v>
      </c>
      <c r="D23" s="12">
        <f>SUM(D15:D22)</f>
        <v>390</v>
      </c>
      <c r="E23" s="9" t="str">
        <f>IF(SUMIF(E15:E22,"ok",D15:D22)=D23,"PERIODO VENCIDO","INCOMPLETO")</f>
        <v>INCOMPLETO</v>
      </c>
      <c r="F23" s="44" t="s">
        <v>32</v>
      </c>
      <c r="G23" s="45"/>
      <c r="H23" s="12">
        <f>SUM(H15:H22)</f>
        <v>25</v>
      </c>
      <c r="I23" s="12">
        <f>SUM(I15:I22)</f>
        <v>390</v>
      </c>
      <c r="J23" s="9" t="str">
        <f>IF(SUMIF(J15:J22,"ok",I15:I22)=I23,"PERIODO VENCIDO","INCOMPLETO")</f>
        <v>INCOMPLETO</v>
      </c>
      <c r="K23" s="44" t="s">
        <v>32</v>
      </c>
      <c r="L23" s="45"/>
      <c r="M23" s="12">
        <f>SUM(M15:M22)</f>
        <v>22</v>
      </c>
      <c r="N23" s="12">
        <f>SUM(N15:N22)</f>
        <v>360</v>
      </c>
      <c r="O23" s="9" t="str">
        <f>IF(SUMIF(O15:O22,"ok",N15:N22)=N23,"PERIODO VENCIDO","INCOMPLETO")</f>
        <v>INCOMPLETO</v>
      </c>
    </row>
    <row r="24" spans="1:15" ht="15.75" thickBot="1" x14ac:dyDescent="0.3">
      <c r="A24" s="19"/>
      <c r="B24" s="6"/>
      <c r="C24" s="22"/>
      <c r="D24" s="4"/>
      <c r="E24" s="4"/>
      <c r="F24" s="6"/>
      <c r="G24" s="6"/>
      <c r="H24" s="4"/>
      <c r="I24" s="4"/>
      <c r="J24" s="4"/>
      <c r="K24" s="6"/>
      <c r="L24" s="6"/>
      <c r="M24" s="4"/>
      <c r="N24" s="4"/>
      <c r="O24" s="5"/>
    </row>
    <row r="25" spans="1:15" s="15" customFormat="1" ht="19.5" thickBot="1" x14ac:dyDescent="0.35">
      <c r="A25" s="48" t="s">
        <v>99</v>
      </c>
      <c r="B25" s="49"/>
      <c r="C25" s="49"/>
      <c r="D25" s="49"/>
      <c r="E25" s="50"/>
      <c r="F25" s="49" t="s">
        <v>118</v>
      </c>
      <c r="G25" s="49"/>
      <c r="H25" s="49"/>
      <c r="I25" s="49"/>
      <c r="J25" s="50"/>
      <c r="K25" s="48" t="s">
        <v>119</v>
      </c>
      <c r="L25" s="49"/>
      <c r="M25" s="49"/>
      <c r="N25" s="49"/>
      <c r="O25" s="50"/>
    </row>
    <row r="26" spans="1:15" x14ac:dyDescent="0.25">
      <c r="A26" s="3" t="s">
        <v>29</v>
      </c>
      <c r="B26" s="4" t="s">
        <v>30</v>
      </c>
      <c r="C26" s="4" t="s">
        <v>5</v>
      </c>
      <c r="D26" s="4" t="s">
        <v>31</v>
      </c>
      <c r="E26" s="5" t="s">
        <v>27</v>
      </c>
      <c r="F26" s="4" t="s">
        <v>29</v>
      </c>
      <c r="G26" s="4" t="s">
        <v>30</v>
      </c>
      <c r="H26" s="4" t="s">
        <v>5</v>
      </c>
      <c r="I26" s="4" t="s">
        <v>31</v>
      </c>
      <c r="J26" s="4" t="s">
        <v>27</v>
      </c>
      <c r="K26" s="3" t="s">
        <v>29</v>
      </c>
      <c r="L26" s="4" t="s">
        <v>30</v>
      </c>
      <c r="M26" s="4" t="s">
        <v>5</v>
      </c>
      <c r="N26" s="4" t="s">
        <v>31</v>
      </c>
      <c r="O26" s="5" t="s">
        <v>27</v>
      </c>
    </row>
    <row r="27" spans="1:15" x14ac:dyDescent="0.25">
      <c r="A27" s="19" t="s">
        <v>100</v>
      </c>
      <c r="B27" s="6" t="s">
        <v>109</v>
      </c>
      <c r="C27" s="4">
        <v>2</v>
      </c>
      <c r="D27" s="4">
        <v>45</v>
      </c>
      <c r="E27" s="36"/>
      <c r="F27" s="4" t="s">
        <v>122</v>
      </c>
      <c r="G27" s="6" t="s">
        <v>128</v>
      </c>
      <c r="H27" s="4">
        <v>4</v>
      </c>
      <c r="I27" s="4">
        <v>60</v>
      </c>
      <c r="J27" s="35"/>
      <c r="K27" s="19" t="s">
        <v>134</v>
      </c>
      <c r="L27" s="6" t="s">
        <v>139</v>
      </c>
      <c r="M27" s="4">
        <v>4</v>
      </c>
      <c r="N27" s="4">
        <v>60</v>
      </c>
      <c r="O27" s="36"/>
    </row>
    <row r="28" spans="1:15" x14ac:dyDescent="0.25">
      <c r="A28" s="19" t="s">
        <v>101</v>
      </c>
      <c r="B28" s="6" t="s">
        <v>110</v>
      </c>
      <c r="C28" s="4">
        <v>4</v>
      </c>
      <c r="D28" s="4">
        <v>60</v>
      </c>
      <c r="E28" s="36"/>
      <c r="F28" s="6" t="s">
        <v>123</v>
      </c>
      <c r="G28" s="6" t="s">
        <v>129</v>
      </c>
      <c r="H28" s="4">
        <v>4</v>
      </c>
      <c r="I28" s="4">
        <v>60</v>
      </c>
      <c r="J28" s="35"/>
      <c r="K28" s="19" t="s">
        <v>135</v>
      </c>
      <c r="L28" s="6" t="s">
        <v>140</v>
      </c>
      <c r="M28" s="4">
        <v>2</v>
      </c>
      <c r="N28" s="4">
        <v>30</v>
      </c>
      <c r="O28" s="36"/>
    </row>
    <row r="29" spans="1:15" x14ac:dyDescent="0.25">
      <c r="A29" s="19" t="s">
        <v>102</v>
      </c>
      <c r="B29" s="6" t="s">
        <v>111</v>
      </c>
      <c r="C29" s="4">
        <v>1</v>
      </c>
      <c r="D29" s="4">
        <v>30</v>
      </c>
      <c r="E29" s="36"/>
      <c r="F29" s="6" t="s">
        <v>124</v>
      </c>
      <c r="G29" s="6" t="s">
        <v>121</v>
      </c>
      <c r="H29" s="4">
        <v>0</v>
      </c>
      <c r="I29" s="4">
        <v>15</v>
      </c>
      <c r="J29" s="35"/>
      <c r="K29" s="19" t="s">
        <v>136</v>
      </c>
      <c r="L29" s="6" t="s">
        <v>120</v>
      </c>
      <c r="M29" s="4">
        <v>1</v>
      </c>
      <c r="N29" s="4">
        <v>30</v>
      </c>
      <c r="O29" s="36"/>
    </row>
    <row r="30" spans="1:15" x14ac:dyDescent="0.25">
      <c r="A30" s="19" t="s">
        <v>103</v>
      </c>
      <c r="B30" s="6" t="s">
        <v>112</v>
      </c>
      <c r="C30" s="4">
        <v>0</v>
      </c>
      <c r="D30" s="4">
        <v>15</v>
      </c>
      <c r="E30" s="36"/>
      <c r="F30" s="6" t="s">
        <v>125</v>
      </c>
      <c r="G30" s="6" t="s">
        <v>130</v>
      </c>
      <c r="H30" s="4">
        <v>3</v>
      </c>
      <c r="I30" s="4">
        <v>45</v>
      </c>
      <c r="J30" s="35"/>
      <c r="K30" s="19" t="s">
        <v>137</v>
      </c>
      <c r="L30" s="6" t="s">
        <v>141</v>
      </c>
      <c r="M30" s="4">
        <v>2</v>
      </c>
      <c r="N30" s="4">
        <v>45</v>
      </c>
      <c r="O30" s="36"/>
    </row>
    <row r="31" spans="1:15" x14ac:dyDescent="0.25">
      <c r="A31" s="19" t="s">
        <v>104</v>
      </c>
      <c r="B31" s="6" t="s">
        <v>113</v>
      </c>
      <c r="C31" s="4">
        <v>0</v>
      </c>
      <c r="D31" s="4">
        <v>15</v>
      </c>
      <c r="E31" s="36"/>
      <c r="F31" s="6" t="s">
        <v>126</v>
      </c>
      <c r="G31" s="6" t="s">
        <v>131</v>
      </c>
      <c r="H31" s="4">
        <v>4</v>
      </c>
      <c r="I31" s="4">
        <v>60</v>
      </c>
      <c r="J31" s="35"/>
      <c r="K31" s="19" t="s">
        <v>138</v>
      </c>
      <c r="L31" s="6" t="s">
        <v>142</v>
      </c>
      <c r="M31" s="4">
        <v>3</v>
      </c>
      <c r="N31" s="4">
        <v>45</v>
      </c>
      <c r="O31" s="36"/>
    </row>
    <row r="32" spans="1:15" x14ac:dyDescent="0.25">
      <c r="A32" s="19" t="s">
        <v>105</v>
      </c>
      <c r="B32" s="6" t="s">
        <v>114</v>
      </c>
      <c r="C32" s="4">
        <v>3</v>
      </c>
      <c r="D32" s="4">
        <v>45</v>
      </c>
      <c r="E32" s="36"/>
      <c r="F32" s="6" t="s">
        <v>127</v>
      </c>
      <c r="G32" s="6" t="s">
        <v>132</v>
      </c>
      <c r="H32" s="4">
        <v>2</v>
      </c>
      <c r="I32" s="4">
        <v>45</v>
      </c>
      <c r="J32" s="35"/>
      <c r="K32" s="19"/>
      <c r="L32" s="6"/>
      <c r="M32" s="4"/>
      <c r="N32" s="4"/>
      <c r="O32" s="5"/>
    </row>
    <row r="33" spans="1:15" x14ac:dyDescent="0.25">
      <c r="A33" s="19" t="s">
        <v>106</v>
      </c>
      <c r="B33" s="6" t="s">
        <v>115</v>
      </c>
      <c r="C33" s="4">
        <v>3</v>
      </c>
      <c r="D33" s="4">
        <v>45</v>
      </c>
      <c r="E33" s="36"/>
      <c r="F33" s="6" t="s">
        <v>72</v>
      </c>
      <c r="G33" s="6" t="s">
        <v>133</v>
      </c>
      <c r="H33" s="4">
        <v>2</v>
      </c>
      <c r="I33" s="4">
        <v>45</v>
      </c>
      <c r="J33" s="35"/>
      <c r="K33" s="19"/>
      <c r="L33" s="6"/>
      <c r="M33" s="4"/>
      <c r="N33" s="4"/>
      <c r="O33" s="5"/>
    </row>
    <row r="34" spans="1:15" x14ac:dyDescent="0.25">
      <c r="A34" s="19" t="s">
        <v>107</v>
      </c>
      <c r="B34" s="6" t="s">
        <v>116</v>
      </c>
      <c r="C34" s="4">
        <v>3</v>
      </c>
      <c r="D34" s="4">
        <v>60</v>
      </c>
      <c r="E34" s="36"/>
      <c r="F34" s="6"/>
      <c r="G34" s="6"/>
      <c r="H34" s="4"/>
      <c r="I34" s="4"/>
      <c r="J34" s="4"/>
      <c r="K34" s="19"/>
      <c r="L34" s="6"/>
      <c r="M34" s="4"/>
      <c r="N34" s="4"/>
      <c r="O34" s="5"/>
    </row>
    <row r="35" spans="1:15" ht="15.75" thickBot="1" x14ac:dyDescent="0.3">
      <c r="A35" s="19" t="s">
        <v>108</v>
      </c>
      <c r="B35" s="6" t="s">
        <v>117</v>
      </c>
      <c r="C35" s="4">
        <v>4</v>
      </c>
      <c r="D35" s="4">
        <v>60</v>
      </c>
      <c r="E35" s="36"/>
      <c r="F35" s="6"/>
      <c r="G35" s="6"/>
      <c r="H35" s="4"/>
      <c r="I35" s="4"/>
      <c r="J35" s="4"/>
      <c r="K35" s="19"/>
      <c r="L35" s="6"/>
      <c r="M35" s="4"/>
      <c r="N35" s="4"/>
      <c r="O35" s="5"/>
    </row>
    <row r="36" spans="1:15" ht="15.75" thickBot="1" x14ac:dyDescent="0.3">
      <c r="A36" s="44" t="s">
        <v>32</v>
      </c>
      <c r="B36" s="45"/>
      <c r="C36" s="12">
        <f>SUM(C27:C35)</f>
        <v>20</v>
      </c>
      <c r="D36" s="12">
        <f>SUM(D27:D35)</f>
        <v>375</v>
      </c>
      <c r="E36" s="9" t="str">
        <f>IF(SUMIF(E27:E35,"ok",D27:D35)=D36,"PERIODO VENCIDO","INCOMPLETO")</f>
        <v>INCOMPLETO</v>
      </c>
      <c r="F36" s="45" t="s">
        <v>32</v>
      </c>
      <c r="G36" s="45"/>
      <c r="H36" s="12">
        <f t="shared" ref="H36:I36" si="1">SUM(H27:H35)</f>
        <v>19</v>
      </c>
      <c r="I36" s="12">
        <f t="shared" si="1"/>
        <v>330</v>
      </c>
      <c r="J36" s="9" t="str">
        <f>IF(SUMIF(J27:J35,"ok",I27:I35)=I36,"PERIODO VENCIDO","INCOMPLETO")</f>
        <v>INCOMPLETO</v>
      </c>
      <c r="K36" s="44" t="s">
        <v>32</v>
      </c>
      <c r="L36" s="45"/>
      <c r="M36" s="12">
        <f t="shared" ref="M36:N36" si="2">SUM(M27:M35)</f>
        <v>12</v>
      </c>
      <c r="N36" s="12">
        <f t="shared" si="2"/>
        <v>210</v>
      </c>
      <c r="O36" s="9" t="str">
        <f>IF(SUMIF(O27:O35,"ok",N27:N35)=N36,"PERIODO VENCIDO","INCOMPLETO")</f>
        <v>INCOMPLETO</v>
      </c>
    </row>
    <row r="37" spans="1:15" ht="15.75" thickBot="1" x14ac:dyDescent="0.3"/>
    <row r="38" spans="1:15" s="15" customFormat="1" ht="19.5" thickBot="1" x14ac:dyDescent="0.35">
      <c r="A38" s="48" t="s">
        <v>143</v>
      </c>
      <c r="B38" s="49"/>
      <c r="C38" s="49"/>
      <c r="D38" s="49"/>
      <c r="E38" s="50"/>
      <c r="G38" s="56" t="s">
        <v>212</v>
      </c>
      <c r="H38" s="57"/>
      <c r="I38" s="57"/>
      <c r="J38" s="58"/>
      <c r="M38" s="33"/>
      <c r="N38" s="33"/>
      <c r="O38" s="33"/>
    </row>
    <row r="39" spans="1:15" x14ac:dyDescent="0.25">
      <c r="A39" s="20" t="s">
        <v>29</v>
      </c>
      <c r="B39" s="21" t="s">
        <v>30</v>
      </c>
      <c r="C39" s="21" t="s">
        <v>5</v>
      </c>
      <c r="D39" s="21" t="s">
        <v>31</v>
      </c>
      <c r="E39" s="11" t="s">
        <v>27</v>
      </c>
      <c r="G39" s="20" t="s">
        <v>293</v>
      </c>
      <c r="H39" s="54">
        <f ca="1">C2</f>
        <v>0</v>
      </c>
      <c r="I39" s="54"/>
      <c r="J39" s="11" t="s">
        <v>218</v>
      </c>
    </row>
    <row r="40" spans="1:15" x14ac:dyDescent="0.25">
      <c r="A40" s="19" t="s">
        <v>144</v>
      </c>
      <c r="B40" s="6" t="s">
        <v>223</v>
      </c>
      <c r="C40" s="22">
        <v>3</v>
      </c>
      <c r="D40" s="4">
        <v>45</v>
      </c>
      <c r="E40" s="36"/>
      <c r="G40" s="3" t="s">
        <v>213</v>
      </c>
      <c r="H40" s="4">
        <f>H2</f>
        <v>0</v>
      </c>
      <c r="I40" s="4">
        <v>3210</v>
      </c>
      <c r="J40" s="31">
        <f>(H40/I40)</f>
        <v>0</v>
      </c>
    </row>
    <row r="41" spans="1:15" x14ac:dyDescent="0.25">
      <c r="A41" s="19" t="s">
        <v>145</v>
      </c>
      <c r="B41" s="6" t="s">
        <v>224</v>
      </c>
      <c r="C41" s="22">
        <v>4</v>
      </c>
      <c r="D41" s="4">
        <v>60</v>
      </c>
      <c r="E41" s="36"/>
      <c r="G41" s="3" t="s">
        <v>214</v>
      </c>
      <c r="H41" s="4">
        <f>+SUMIF(E40:E109,"OK",D40:D109)</f>
        <v>0</v>
      </c>
      <c r="I41" s="4">
        <v>450</v>
      </c>
      <c r="J41" s="31">
        <f>(H41/I41)</f>
        <v>0</v>
      </c>
    </row>
    <row r="42" spans="1:15" x14ac:dyDescent="0.25">
      <c r="A42" s="19" t="s">
        <v>146</v>
      </c>
      <c r="B42" s="34" t="s">
        <v>225</v>
      </c>
      <c r="C42" s="22">
        <v>3</v>
      </c>
      <c r="D42" s="4">
        <v>45</v>
      </c>
      <c r="E42" s="36"/>
      <c r="G42" s="3" t="s">
        <v>215</v>
      </c>
      <c r="H42" s="38"/>
      <c r="I42" s="4">
        <v>300</v>
      </c>
      <c r="J42" s="31">
        <f>(H42/I42)</f>
        <v>0</v>
      </c>
    </row>
    <row r="43" spans="1:15" x14ac:dyDescent="0.25">
      <c r="A43" s="19" t="s">
        <v>147</v>
      </c>
      <c r="B43" s="34" t="s">
        <v>226</v>
      </c>
      <c r="C43" s="27">
        <v>4</v>
      </c>
      <c r="D43" s="29">
        <v>60</v>
      </c>
      <c r="E43" s="36"/>
      <c r="G43" s="3" t="s">
        <v>216</v>
      </c>
      <c r="H43" s="38"/>
      <c r="I43" s="4">
        <v>120</v>
      </c>
      <c r="J43" s="31">
        <f t="shared" ref="J43:J45" si="3">(H43/I43)</f>
        <v>0</v>
      </c>
    </row>
    <row r="44" spans="1:15" x14ac:dyDescent="0.25">
      <c r="A44" s="19" t="s">
        <v>148</v>
      </c>
      <c r="B44" s="34" t="s">
        <v>227</v>
      </c>
      <c r="C44" s="27">
        <v>4</v>
      </c>
      <c r="D44" s="29">
        <v>60</v>
      </c>
      <c r="E44" s="36"/>
      <c r="G44" s="3" t="s">
        <v>217</v>
      </c>
      <c r="H44" s="38"/>
      <c r="I44" s="4">
        <v>300</v>
      </c>
      <c r="J44" s="31">
        <f t="shared" si="3"/>
        <v>0</v>
      </c>
    </row>
    <row r="45" spans="1:15" ht="15.75" thickBot="1" x14ac:dyDescent="0.3">
      <c r="A45" s="19" t="s">
        <v>149</v>
      </c>
      <c r="B45" s="34" t="s">
        <v>228</v>
      </c>
      <c r="C45" s="27">
        <v>4</v>
      </c>
      <c r="D45" s="29">
        <v>60</v>
      </c>
      <c r="E45" s="36"/>
      <c r="G45" s="39" t="s">
        <v>294</v>
      </c>
      <c r="H45" s="7"/>
      <c r="I45" s="7">
        <v>15</v>
      </c>
      <c r="J45" s="32">
        <f t="shared" si="3"/>
        <v>0</v>
      </c>
    </row>
    <row r="46" spans="1:15" x14ac:dyDescent="0.25">
      <c r="A46" s="19" t="s">
        <v>150</v>
      </c>
      <c r="B46" s="34" t="s">
        <v>229</v>
      </c>
      <c r="C46" s="27">
        <v>4</v>
      </c>
      <c r="D46" s="29">
        <v>60</v>
      </c>
      <c r="E46" s="36"/>
    </row>
    <row r="47" spans="1:15" ht="15.75" thickBot="1" x14ac:dyDescent="0.3">
      <c r="A47" s="19" t="s">
        <v>151</v>
      </c>
      <c r="B47" s="34" t="s">
        <v>230</v>
      </c>
      <c r="C47" s="27">
        <v>4</v>
      </c>
      <c r="D47" s="29">
        <v>60</v>
      </c>
      <c r="E47" s="36"/>
    </row>
    <row r="48" spans="1:15" ht="15.75" thickBot="1" x14ac:dyDescent="0.3">
      <c r="A48" s="19" t="s">
        <v>152</v>
      </c>
      <c r="B48" s="34" t="s">
        <v>231</v>
      </c>
      <c r="C48" s="27">
        <v>4</v>
      </c>
      <c r="D48" s="29">
        <v>60</v>
      </c>
      <c r="E48" s="36"/>
      <c r="G48" s="24" t="s">
        <v>219</v>
      </c>
      <c r="H48" s="30"/>
    </row>
    <row r="49" spans="1:8" ht="15.75" thickBot="1" x14ac:dyDescent="0.3">
      <c r="A49" s="19" t="s">
        <v>153</v>
      </c>
      <c r="B49" s="34" t="s">
        <v>232</v>
      </c>
      <c r="C49" s="27">
        <v>4</v>
      </c>
      <c r="D49" s="29">
        <v>60</v>
      </c>
      <c r="E49" s="36"/>
      <c r="G49" s="25" t="s">
        <v>220</v>
      </c>
      <c r="H49" s="30"/>
    </row>
    <row r="50" spans="1:8" ht="15.75" thickBot="1" x14ac:dyDescent="0.3">
      <c r="A50" s="19" t="s">
        <v>154</v>
      </c>
      <c r="B50" s="34" t="s">
        <v>233</v>
      </c>
      <c r="C50" s="27">
        <v>4</v>
      </c>
      <c r="D50" s="29">
        <v>60</v>
      </c>
      <c r="E50" s="36"/>
      <c r="G50" s="24" t="s">
        <v>221</v>
      </c>
      <c r="H50" s="30"/>
    </row>
    <row r="51" spans="1:8" x14ac:dyDescent="0.25">
      <c r="A51" s="19" t="s">
        <v>156</v>
      </c>
      <c r="B51" s="34" t="s">
        <v>234</v>
      </c>
      <c r="C51" s="27">
        <v>3</v>
      </c>
      <c r="D51" s="29">
        <v>60</v>
      </c>
      <c r="E51" s="36"/>
    </row>
    <row r="52" spans="1:8" x14ac:dyDescent="0.25">
      <c r="A52" s="19" t="s">
        <v>155</v>
      </c>
      <c r="B52" s="34" t="s">
        <v>235</v>
      </c>
      <c r="C52" s="27">
        <v>2</v>
      </c>
      <c r="D52" s="29">
        <v>45</v>
      </c>
      <c r="E52" s="36"/>
    </row>
    <row r="53" spans="1:8" x14ac:dyDescent="0.25">
      <c r="A53" s="19" t="s">
        <v>157</v>
      </c>
      <c r="B53" s="34" t="s">
        <v>236</v>
      </c>
      <c r="C53" s="27">
        <v>4</v>
      </c>
      <c r="D53" s="29">
        <v>60</v>
      </c>
      <c r="E53" s="36"/>
    </row>
    <row r="54" spans="1:8" x14ac:dyDescent="0.25">
      <c r="A54" s="19" t="s">
        <v>158</v>
      </c>
      <c r="B54" s="34" t="s">
        <v>237</v>
      </c>
      <c r="C54" s="27">
        <v>4</v>
      </c>
      <c r="D54" s="29">
        <v>60</v>
      </c>
      <c r="E54" s="36"/>
    </row>
    <row r="55" spans="1:8" x14ac:dyDescent="0.25">
      <c r="A55" s="19" t="s">
        <v>159</v>
      </c>
      <c r="B55" s="34" t="s">
        <v>238</v>
      </c>
      <c r="C55" s="27">
        <v>3</v>
      </c>
      <c r="D55" s="29">
        <v>45</v>
      </c>
      <c r="E55" s="36"/>
    </row>
    <row r="56" spans="1:8" x14ac:dyDescent="0.25">
      <c r="A56" s="19" t="s">
        <v>160</v>
      </c>
      <c r="B56" s="34" t="s">
        <v>239</v>
      </c>
      <c r="C56" s="27">
        <v>4</v>
      </c>
      <c r="D56" s="29">
        <v>60</v>
      </c>
      <c r="E56" s="36"/>
    </row>
    <row r="57" spans="1:8" x14ac:dyDescent="0.25">
      <c r="A57" s="19" t="s">
        <v>161</v>
      </c>
      <c r="B57" s="34" t="s">
        <v>240</v>
      </c>
      <c r="C57" s="27">
        <v>4</v>
      </c>
      <c r="D57" s="29">
        <v>60</v>
      </c>
      <c r="E57" s="36"/>
    </row>
    <row r="58" spans="1:8" x14ac:dyDescent="0.25">
      <c r="A58" s="19" t="s">
        <v>162</v>
      </c>
      <c r="B58" s="34" t="s">
        <v>241</v>
      </c>
      <c r="C58" s="27">
        <v>4</v>
      </c>
      <c r="D58" s="29">
        <v>60</v>
      </c>
      <c r="E58" s="36"/>
    </row>
    <row r="59" spans="1:8" x14ac:dyDescent="0.25">
      <c r="A59" s="19" t="s">
        <v>163</v>
      </c>
      <c r="B59" s="34" t="s">
        <v>242</v>
      </c>
      <c r="C59" s="27">
        <v>4</v>
      </c>
      <c r="D59" s="29">
        <v>60</v>
      </c>
      <c r="E59" s="36"/>
    </row>
    <row r="60" spans="1:8" x14ac:dyDescent="0.25">
      <c r="A60" s="19" t="s">
        <v>164</v>
      </c>
      <c r="B60" s="6" t="s">
        <v>243</v>
      </c>
      <c r="C60" s="27">
        <v>4</v>
      </c>
      <c r="D60" s="29">
        <v>60</v>
      </c>
      <c r="E60" s="36"/>
    </row>
    <row r="61" spans="1:8" x14ac:dyDescent="0.25">
      <c r="A61" s="19" t="s">
        <v>165</v>
      </c>
      <c r="B61" s="34" t="s">
        <v>244</v>
      </c>
      <c r="C61" s="27">
        <v>3</v>
      </c>
      <c r="D61" s="29">
        <v>45</v>
      </c>
      <c r="E61" s="36"/>
    </row>
    <row r="62" spans="1:8" x14ac:dyDescent="0.25">
      <c r="A62" s="19" t="s">
        <v>166</v>
      </c>
      <c r="B62" s="34" t="s">
        <v>245</v>
      </c>
      <c r="C62" s="27">
        <v>4</v>
      </c>
      <c r="D62" s="29">
        <v>60</v>
      </c>
      <c r="E62" s="36"/>
    </row>
    <row r="63" spans="1:8" x14ac:dyDescent="0.25">
      <c r="A63" s="19" t="s">
        <v>167</v>
      </c>
      <c r="B63" s="34" t="s">
        <v>246</v>
      </c>
      <c r="C63" s="27">
        <v>3</v>
      </c>
      <c r="D63" s="29">
        <v>45</v>
      </c>
      <c r="E63" s="36"/>
    </row>
    <row r="64" spans="1:8" x14ac:dyDescent="0.25">
      <c r="A64" s="19" t="s">
        <v>168</v>
      </c>
      <c r="B64" s="34" t="s">
        <v>247</v>
      </c>
      <c r="C64" s="27">
        <v>4</v>
      </c>
      <c r="D64" s="29">
        <v>60</v>
      </c>
      <c r="E64" s="36"/>
    </row>
    <row r="65" spans="1:5" x14ac:dyDescent="0.25">
      <c r="A65" s="19" t="s">
        <v>169</v>
      </c>
      <c r="B65" s="34" t="s">
        <v>248</v>
      </c>
      <c r="C65" s="27">
        <v>4</v>
      </c>
      <c r="D65" s="29">
        <v>60</v>
      </c>
      <c r="E65" s="36"/>
    </row>
    <row r="66" spans="1:5" x14ac:dyDescent="0.25">
      <c r="A66" s="19" t="s">
        <v>170</v>
      </c>
      <c r="B66" s="34" t="s">
        <v>249</v>
      </c>
      <c r="C66" s="27">
        <v>3</v>
      </c>
      <c r="D66" s="29">
        <v>45</v>
      </c>
      <c r="E66" s="36"/>
    </row>
    <row r="67" spans="1:5" x14ac:dyDescent="0.25">
      <c r="A67" s="19" t="s">
        <v>171</v>
      </c>
      <c r="B67" s="34" t="s">
        <v>250</v>
      </c>
      <c r="C67" s="27">
        <v>4</v>
      </c>
      <c r="D67" s="29">
        <v>60</v>
      </c>
      <c r="E67" s="36"/>
    </row>
    <row r="68" spans="1:5" x14ac:dyDescent="0.25">
      <c r="A68" s="19" t="s">
        <v>172</v>
      </c>
      <c r="B68" s="34" t="s">
        <v>251</v>
      </c>
      <c r="C68" s="27">
        <v>3</v>
      </c>
      <c r="D68" s="29">
        <v>45</v>
      </c>
      <c r="E68" s="36"/>
    </row>
    <row r="69" spans="1:5" x14ac:dyDescent="0.25">
      <c r="A69" s="19" t="s">
        <v>85</v>
      </c>
      <c r="B69" s="34" t="s">
        <v>252</v>
      </c>
      <c r="C69" s="27">
        <v>4</v>
      </c>
      <c r="D69" s="29">
        <v>60</v>
      </c>
      <c r="E69" s="36"/>
    </row>
    <row r="70" spans="1:5" x14ac:dyDescent="0.25">
      <c r="A70" s="19" t="s">
        <v>173</v>
      </c>
      <c r="B70" s="34" t="s">
        <v>253</v>
      </c>
      <c r="C70" s="27">
        <v>4</v>
      </c>
      <c r="D70" s="29">
        <v>60</v>
      </c>
      <c r="E70" s="36"/>
    </row>
    <row r="71" spans="1:5" x14ac:dyDescent="0.25">
      <c r="A71" s="19" t="s">
        <v>174</v>
      </c>
      <c r="B71" s="34" t="s">
        <v>254</v>
      </c>
      <c r="C71" s="27">
        <v>2</v>
      </c>
      <c r="D71" s="29">
        <v>45</v>
      </c>
      <c r="E71" s="36"/>
    </row>
    <row r="72" spans="1:5" x14ac:dyDescent="0.25">
      <c r="A72" s="19" t="s">
        <v>175</v>
      </c>
      <c r="B72" s="34" t="s">
        <v>255</v>
      </c>
      <c r="C72" s="27">
        <v>2</v>
      </c>
      <c r="D72" s="29">
        <v>45</v>
      </c>
      <c r="E72" s="36"/>
    </row>
    <row r="73" spans="1:5" x14ac:dyDescent="0.25">
      <c r="A73" s="19" t="s">
        <v>176</v>
      </c>
      <c r="B73" s="34" t="s">
        <v>256</v>
      </c>
      <c r="C73" s="27">
        <v>4</v>
      </c>
      <c r="D73" s="29">
        <v>60</v>
      </c>
      <c r="E73" s="36"/>
    </row>
    <row r="74" spans="1:5" x14ac:dyDescent="0.25">
      <c r="A74" s="19" t="s">
        <v>177</v>
      </c>
      <c r="B74" s="34" t="s">
        <v>257</v>
      </c>
      <c r="C74" s="27">
        <v>3</v>
      </c>
      <c r="D74" s="29">
        <v>45</v>
      </c>
      <c r="E74" s="36"/>
    </row>
    <row r="75" spans="1:5" x14ac:dyDescent="0.25">
      <c r="A75" s="19" t="s">
        <v>178</v>
      </c>
      <c r="B75" s="34" t="s">
        <v>258</v>
      </c>
      <c r="C75" s="27">
        <v>3</v>
      </c>
      <c r="D75" s="29">
        <v>60</v>
      </c>
      <c r="E75" s="36"/>
    </row>
    <row r="76" spans="1:5" x14ac:dyDescent="0.25">
      <c r="A76" s="19" t="s">
        <v>179</v>
      </c>
      <c r="B76" s="34" t="s">
        <v>259</v>
      </c>
      <c r="C76" s="27">
        <v>3</v>
      </c>
      <c r="D76" s="29">
        <v>60</v>
      </c>
      <c r="E76" s="36"/>
    </row>
    <row r="77" spans="1:5" x14ac:dyDescent="0.25">
      <c r="A77" s="19" t="s">
        <v>180</v>
      </c>
      <c r="B77" s="34" t="s">
        <v>260</v>
      </c>
      <c r="C77" s="27">
        <v>4</v>
      </c>
      <c r="D77" s="29">
        <v>60</v>
      </c>
      <c r="E77" s="36"/>
    </row>
    <row r="78" spans="1:5" x14ac:dyDescent="0.25">
      <c r="A78" s="19" t="s">
        <v>181</v>
      </c>
      <c r="B78" s="34" t="s">
        <v>261</v>
      </c>
      <c r="C78" s="27">
        <v>4</v>
      </c>
      <c r="D78" s="29">
        <v>60</v>
      </c>
      <c r="E78" s="36"/>
    </row>
    <row r="79" spans="1:5" x14ac:dyDescent="0.25">
      <c r="A79" s="19" t="s">
        <v>182</v>
      </c>
      <c r="B79" s="34" t="s">
        <v>262</v>
      </c>
      <c r="C79" s="27">
        <v>4</v>
      </c>
      <c r="D79" s="29">
        <v>60</v>
      </c>
      <c r="E79" s="36"/>
    </row>
    <row r="80" spans="1:5" x14ac:dyDescent="0.25">
      <c r="A80" s="19" t="s">
        <v>183</v>
      </c>
      <c r="B80" s="34" t="s">
        <v>263</v>
      </c>
      <c r="C80" s="27">
        <v>4</v>
      </c>
      <c r="D80" s="29">
        <v>60</v>
      </c>
      <c r="E80" s="36"/>
    </row>
    <row r="81" spans="1:5" x14ac:dyDescent="0.25">
      <c r="A81" s="19" t="s">
        <v>184</v>
      </c>
      <c r="B81" s="34" t="s">
        <v>264</v>
      </c>
      <c r="C81" s="27">
        <v>4</v>
      </c>
      <c r="D81" s="29">
        <v>60</v>
      </c>
      <c r="E81" s="36"/>
    </row>
    <row r="82" spans="1:5" x14ac:dyDescent="0.25">
      <c r="A82" s="19" t="s">
        <v>185</v>
      </c>
      <c r="B82" s="34" t="s">
        <v>265</v>
      </c>
      <c r="C82" s="27">
        <v>2</v>
      </c>
      <c r="D82" s="29">
        <v>45</v>
      </c>
      <c r="E82" s="36"/>
    </row>
    <row r="83" spans="1:5" x14ac:dyDescent="0.25">
      <c r="A83" s="19" t="s">
        <v>186</v>
      </c>
      <c r="B83" s="34" t="s">
        <v>266</v>
      </c>
      <c r="C83" s="27">
        <v>4</v>
      </c>
      <c r="D83" s="29">
        <v>60</v>
      </c>
      <c r="E83" s="36"/>
    </row>
    <row r="84" spans="1:5" x14ac:dyDescent="0.25">
      <c r="A84" s="19" t="s">
        <v>187</v>
      </c>
      <c r="B84" s="34" t="s">
        <v>267</v>
      </c>
      <c r="C84" s="27">
        <v>3</v>
      </c>
      <c r="D84" s="29">
        <v>45</v>
      </c>
      <c r="E84" s="36"/>
    </row>
    <row r="85" spans="1:5" x14ac:dyDescent="0.25">
      <c r="A85" s="19" t="s">
        <v>188</v>
      </c>
      <c r="B85" s="34" t="s">
        <v>292</v>
      </c>
      <c r="C85" s="27">
        <v>4</v>
      </c>
      <c r="D85" s="29">
        <v>60</v>
      </c>
      <c r="E85" s="36"/>
    </row>
    <row r="86" spans="1:5" x14ac:dyDescent="0.25">
      <c r="A86" s="19" t="s">
        <v>189</v>
      </c>
      <c r="B86" s="34" t="s">
        <v>268</v>
      </c>
      <c r="C86" s="27">
        <v>4</v>
      </c>
      <c r="D86" s="29">
        <v>60</v>
      </c>
      <c r="E86" s="36"/>
    </row>
    <row r="87" spans="1:5" x14ac:dyDescent="0.25">
      <c r="A87" s="19" t="s">
        <v>190</v>
      </c>
      <c r="B87" s="34" t="s">
        <v>269</v>
      </c>
      <c r="C87" s="27">
        <v>3</v>
      </c>
      <c r="D87" s="29">
        <v>45</v>
      </c>
      <c r="E87" s="36"/>
    </row>
    <row r="88" spans="1:5" x14ac:dyDescent="0.25">
      <c r="A88" s="19" t="s">
        <v>191</v>
      </c>
      <c r="B88" s="34" t="s">
        <v>270</v>
      </c>
      <c r="C88" s="27">
        <v>3</v>
      </c>
      <c r="D88" s="29">
        <v>60</v>
      </c>
      <c r="E88" s="36"/>
    </row>
    <row r="89" spans="1:5" x14ac:dyDescent="0.25">
      <c r="A89" s="19" t="s">
        <v>192</v>
      </c>
      <c r="B89" s="34" t="s">
        <v>271</v>
      </c>
      <c r="C89" s="27">
        <v>4</v>
      </c>
      <c r="D89" s="29">
        <v>60</v>
      </c>
      <c r="E89" s="36"/>
    </row>
    <row r="90" spans="1:5" x14ac:dyDescent="0.25">
      <c r="A90" s="19" t="s">
        <v>193</v>
      </c>
      <c r="B90" s="34" t="s">
        <v>272</v>
      </c>
      <c r="C90" s="27">
        <v>4</v>
      </c>
      <c r="D90" s="29">
        <v>60</v>
      </c>
      <c r="E90" s="36"/>
    </row>
    <row r="91" spans="1:5" x14ac:dyDescent="0.25">
      <c r="A91" s="19" t="s">
        <v>194</v>
      </c>
      <c r="B91" s="34" t="s">
        <v>273</v>
      </c>
      <c r="C91" s="27">
        <v>4</v>
      </c>
      <c r="D91" s="29">
        <v>60</v>
      </c>
      <c r="E91" s="36"/>
    </row>
    <row r="92" spans="1:5" x14ac:dyDescent="0.25">
      <c r="A92" s="19" t="s">
        <v>195</v>
      </c>
      <c r="B92" s="34" t="s">
        <v>274</v>
      </c>
      <c r="C92" s="27">
        <v>4</v>
      </c>
      <c r="D92" s="29">
        <v>60</v>
      </c>
      <c r="E92" s="36"/>
    </row>
    <row r="93" spans="1:5" x14ac:dyDescent="0.25">
      <c r="A93" s="19" t="s">
        <v>196</v>
      </c>
      <c r="B93" s="34" t="s">
        <v>275</v>
      </c>
      <c r="C93" s="27">
        <v>4</v>
      </c>
      <c r="D93" s="29">
        <v>60</v>
      </c>
      <c r="E93" s="36"/>
    </row>
    <row r="94" spans="1:5" x14ac:dyDescent="0.25">
      <c r="A94" s="19" t="s">
        <v>197</v>
      </c>
      <c r="B94" s="34" t="s">
        <v>276</v>
      </c>
      <c r="C94" s="27">
        <v>4</v>
      </c>
      <c r="D94" s="29">
        <v>60</v>
      </c>
      <c r="E94" s="36"/>
    </row>
    <row r="95" spans="1:5" x14ac:dyDescent="0.25">
      <c r="A95" s="19" t="s">
        <v>198</v>
      </c>
      <c r="B95" s="34" t="s">
        <v>277</v>
      </c>
      <c r="C95" s="27">
        <v>4</v>
      </c>
      <c r="D95" s="29">
        <v>60</v>
      </c>
      <c r="E95" s="36"/>
    </row>
    <row r="96" spans="1:5" x14ac:dyDescent="0.25">
      <c r="A96" s="19" t="s">
        <v>199</v>
      </c>
      <c r="B96" s="34" t="s">
        <v>278</v>
      </c>
      <c r="C96" s="27">
        <v>3</v>
      </c>
      <c r="D96" s="29">
        <v>45</v>
      </c>
      <c r="E96" s="36"/>
    </row>
    <row r="97" spans="1:5" x14ac:dyDescent="0.25">
      <c r="A97" s="19" t="s">
        <v>200</v>
      </c>
      <c r="B97" s="34" t="s">
        <v>279</v>
      </c>
      <c r="C97" s="27">
        <v>4</v>
      </c>
      <c r="D97" s="29">
        <v>60</v>
      </c>
      <c r="E97" s="36"/>
    </row>
    <row r="98" spans="1:5" x14ac:dyDescent="0.25">
      <c r="A98" s="19" t="s">
        <v>201</v>
      </c>
      <c r="B98" s="34" t="s">
        <v>280</v>
      </c>
      <c r="C98" s="27">
        <v>3</v>
      </c>
      <c r="D98" s="29">
        <v>45</v>
      </c>
      <c r="E98" s="36"/>
    </row>
    <row r="99" spans="1:5" x14ac:dyDescent="0.25">
      <c r="A99" s="19" t="s">
        <v>202</v>
      </c>
      <c r="B99" s="34" t="s">
        <v>281</v>
      </c>
      <c r="C99" s="27">
        <v>4</v>
      </c>
      <c r="D99" s="29">
        <v>60</v>
      </c>
      <c r="E99" s="36"/>
    </row>
    <row r="100" spans="1:5" x14ac:dyDescent="0.25">
      <c r="A100" s="19" t="s">
        <v>203</v>
      </c>
      <c r="B100" s="34" t="s">
        <v>282</v>
      </c>
      <c r="C100" s="27">
        <v>4</v>
      </c>
      <c r="D100" s="29">
        <v>60</v>
      </c>
      <c r="E100" s="36"/>
    </row>
    <row r="101" spans="1:5" x14ac:dyDescent="0.25">
      <c r="A101" s="19" t="s">
        <v>204</v>
      </c>
      <c r="B101" s="34" t="s">
        <v>283</v>
      </c>
      <c r="C101" s="27">
        <v>4</v>
      </c>
      <c r="D101" s="29">
        <v>60</v>
      </c>
      <c r="E101" s="36"/>
    </row>
    <row r="102" spans="1:5" x14ac:dyDescent="0.25">
      <c r="A102" s="19" t="s">
        <v>205</v>
      </c>
      <c r="B102" s="34" t="s">
        <v>284</v>
      </c>
      <c r="C102" s="27">
        <v>3</v>
      </c>
      <c r="D102" s="29">
        <v>45</v>
      </c>
      <c r="E102" s="36"/>
    </row>
    <row r="103" spans="1:5" x14ac:dyDescent="0.25">
      <c r="A103" s="19" t="s">
        <v>206</v>
      </c>
      <c r="B103" s="34" t="s">
        <v>285</v>
      </c>
      <c r="C103" s="27">
        <v>4</v>
      </c>
      <c r="D103" s="29">
        <v>60</v>
      </c>
      <c r="E103" s="36"/>
    </row>
    <row r="104" spans="1:5" x14ac:dyDescent="0.25">
      <c r="A104" s="19" t="s">
        <v>207</v>
      </c>
      <c r="B104" s="34" t="s">
        <v>286</v>
      </c>
      <c r="C104" s="27">
        <v>4</v>
      </c>
      <c r="D104" s="29">
        <v>60</v>
      </c>
      <c r="E104" s="36"/>
    </row>
    <row r="105" spans="1:5" x14ac:dyDescent="0.25">
      <c r="A105" s="19" t="s">
        <v>208</v>
      </c>
      <c r="B105" s="34" t="s">
        <v>287</v>
      </c>
      <c r="C105" s="27">
        <v>4</v>
      </c>
      <c r="D105" s="29">
        <v>60</v>
      </c>
      <c r="E105" s="36"/>
    </row>
    <row r="106" spans="1:5" x14ac:dyDescent="0.25">
      <c r="A106" s="19" t="s">
        <v>209</v>
      </c>
      <c r="B106" s="34" t="s">
        <v>288</v>
      </c>
      <c r="C106" s="27">
        <v>4</v>
      </c>
      <c r="D106" s="29">
        <v>60</v>
      </c>
      <c r="E106" s="36"/>
    </row>
    <row r="107" spans="1:5" x14ac:dyDescent="0.25">
      <c r="A107" s="19" t="s">
        <v>210</v>
      </c>
      <c r="B107" s="34" t="s">
        <v>289</v>
      </c>
      <c r="C107" s="27">
        <v>2</v>
      </c>
      <c r="D107" s="29">
        <v>45</v>
      </c>
      <c r="E107" s="36"/>
    </row>
    <row r="108" spans="1:5" x14ac:dyDescent="0.25">
      <c r="A108" s="19" t="s">
        <v>86</v>
      </c>
      <c r="B108" s="34" t="s">
        <v>290</v>
      </c>
      <c r="C108" s="27">
        <v>3</v>
      </c>
      <c r="D108" s="29">
        <v>60</v>
      </c>
      <c r="E108" s="36"/>
    </row>
    <row r="109" spans="1:5" ht="15.75" thickBot="1" x14ac:dyDescent="0.3">
      <c r="A109" s="8" t="s">
        <v>211</v>
      </c>
      <c r="B109" s="10" t="s">
        <v>291</v>
      </c>
      <c r="C109" s="23">
        <v>1</v>
      </c>
      <c r="D109" s="7">
        <v>15</v>
      </c>
      <c r="E109" s="37"/>
    </row>
  </sheetData>
  <sheetProtection algorithmName="SHA-512" hashValue="Uaj2BXNcTuXbGtm952cg17TK7TBuPv9dLqTF3bQD2k9WehL00JGRI05HKiQH9ijo6kCVV5QJiXABW0ylU/Ofmw==" saltValue="y8kbNsF0vXT1UI2gOspLsQ==" spinCount="100000" sheet="1" objects="1" scenarios="1"/>
  <protectedRanges>
    <protectedRange sqref="H45" name="Intervalo1"/>
  </protectedRanges>
  <customSheetViews>
    <customSheetView guid="{2B77599C-EC27-4B93-93F9-C03190281EEE}" scale="85">
      <selection activeCell="G6" sqref="G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2A2F272A-C98B-482D-ADEC-276DD33940AE}" scale="85">
      <selection activeCell="B7" sqref="B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B3C313D3-5B6F-4197-8786-BFD8AB55236A}" scale="85" topLeftCell="A16">
      <selection activeCell="H44" sqref="H44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25">
    <mergeCell ref="H39:I39"/>
    <mergeCell ref="A38:E38"/>
    <mergeCell ref="K2:L2"/>
    <mergeCell ref="F3:J3"/>
    <mergeCell ref="A13:E13"/>
    <mergeCell ref="G38:J38"/>
    <mergeCell ref="A36:B36"/>
    <mergeCell ref="F25:J25"/>
    <mergeCell ref="F36:G36"/>
    <mergeCell ref="K25:O25"/>
    <mergeCell ref="K36:L36"/>
    <mergeCell ref="A25:E25"/>
    <mergeCell ref="F13:J13"/>
    <mergeCell ref="K13:O13"/>
    <mergeCell ref="A1:O1"/>
    <mergeCell ref="A23:B23"/>
    <mergeCell ref="F23:G23"/>
    <mergeCell ref="K23:L23"/>
    <mergeCell ref="F2:G2"/>
    <mergeCell ref="A11:B11"/>
    <mergeCell ref="A2:B2"/>
    <mergeCell ref="A3:E3"/>
    <mergeCell ref="F11:G11"/>
    <mergeCell ref="K11:L11"/>
    <mergeCell ref="K3:O3"/>
  </mergeCells>
  <conditionalFormatting sqref="F6:G6">
    <cfRule type="expression" dxfId="247" priority="245">
      <formula>$J$6="ok"</formula>
    </cfRule>
    <cfRule type="expression" dxfId="246" priority="260">
      <formula>$E$6="ok"</formula>
    </cfRule>
  </conditionalFormatting>
  <conditionalFormatting sqref="A5:B5">
    <cfRule type="expression" dxfId="245" priority="257">
      <formula>$E$5="ok"</formula>
    </cfRule>
    <cfRule type="expression" dxfId="244" priority="258">
      <formula>$C$2&gt;=0</formula>
    </cfRule>
  </conditionalFormatting>
  <conditionalFormatting sqref="A6:B6">
    <cfRule type="expression" dxfId="243" priority="250">
      <formula>$E$6="ok"</formula>
    </cfRule>
    <cfRule type="expression" dxfId="242" priority="256">
      <formula>$C$2&gt;=0</formula>
    </cfRule>
  </conditionalFormatting>
  <conditionalFormatting sqref="A7:B7">
    <cfRule type="expression" dxfId="241" priority="249">
      <formula>$E$7="ok"</formula>
    </cfRule>
    <cfRule type="expression" dxfId="240" priority="255">
      <formula>$C$2&gt;=0</formula>
    </cfRule>
  </conditionalFormatting>
  <conditionalFormatting sqref="A8:B8">
    <cfRule type="expression" dxfId="239" priority="248">
      <formula>$E$8="ok"</formula>
    </cfRule>
    <cfRule type="expression" dxfId="238" priority="254">
      <formula>$C$2&gt;=0</formula>
    </cfRule>
  </conditionalFormatting>
  <conditionalFormatting sqref="A9:B9">
    <cfRule type="expression" dxfId="237" priority="252">
      <formula>$E$9="ok"</formula>
    </cfRule>
  </conditionalFormatting>
  <conditionalFormatting sqref="A10:B10">
    <cfRule type="expression" dxfId="236" priority="247">
      <formula>$E$10="ok"</formula>
    </cfRule>
  </conditionalFormatting>
  <conditionalFormatting sqref="A9:B10">
    <cfRule type="expression" dxfId="235" priority="253">
      <formula>$C$2&gt;=0</formula>
    </cfRule>
  </conditionalFormatting>
  <conditionalFormatting sqref="F5:G5">
    <cfRule type="expression" dxfId="234" priority="244">
      <formula>$J$5="ok"</formula>
    </cfRule>
    <cfRule type="expression" dxfId="233" priority="246">
      <formula>(($E$6="ok")*AND($E$7="ok"))</formula>
    </cfRule>
  </conditionalFormatting>
  <conditionalFormatting sqref="F7:G7">
    <cfRule type="expression" dxfId="232" priority="242">
      <formula>$J$7="ok"</formula>
    </cfRule>
    <cfRule type="expression" dxfId="231" priority="243">
      <formula>$E$8="ok"</formula>
    </cfRule>
  </conditionalFormatting>
  <conditionalFormatting sqref="F8:G8">
    <cfRule type="expression" dxfId="230" priority="240">
      <formula>$J$8="ok"</formula>
    </cfRule>
    <cfRule type="expression" dxfId="229" priority="241">
      <formula>$C$2&gt;=12</formula>
    </cfRule>
  </conditionalFormatting>
  <conditionalFormatting sqref="F9:G9 F10:G10">
    <cfRule type="expression" dxfId="228" priority="239">
      <formula>$E$6="ok"</formula>
    </cfRule>
  </conditionalFormatting>
  <conditionalFormatting sqref="F9:G9">
    <cfRule type="expression" dxfId="227" priority="238">
      <formula>$J$9="ok"</formula>
    </cfRule>
  </conditionalFormatting>
  <conditionalFormatting sqref="F10:G10">
    <cfRule type="expression" dxfId="226" priority="237">
      <formula>$J$10="ok"</formula>
    </cfRule>
  </conditionalFormatting>
  <conditionalFormatting sqref="K5:L5">
    <cfRule type="expression" dxfId="225" priority="235">
      <formula>$O$5="ok"</formula>
    </cfRule>
    <cfRule type="expression" dxfId="224" priority="236">
      <formula>$E$6="ok"</formula>
    </cfRule>
  </conditionalFormatting>
  <conditionalFormatting sqref="K6:L6">
    <cfRule type="expression" dxfId="223" priority="233">
      <formula>$O$6="ok"</formula>
    </cfRule>
    <cfRule type="expression" dxfId="222" priority="234">
      <formula>$J$6="ok"</formula>
    </cfRule>
  </conditionalFormatting>
  <conditionalFormatting sqref="K7:L7">
    <cfRule type="expression" dxfId="221" priority="231">
      <formula>$O$7="ok"</formula>
    </cfRule>
    <cfRule type="expression" dxfId="220" priority="232">
      <formula>(($E$7="ok")*AND($C$2&gt;=26))</formula>
    </cfRule>
  </conditionalFormatting>
  <conditionalFormatting sqref="K8:L8">
    <cfRule type="expression" dxfId="219" priority="229">
      <formula>$O$8="ok"</formula>
    </cfRule>
    <cfRule type="expression" dxfId="218" priority="230">
      <formula>(($J$7="ok")*AND($J$10="ok"))</formula>
    </cfRule>
  </conditionalFormatting>
  <conditionalFormatting sqref="K9:L9">
    <cfRule type="expression" dxfId="217" priority="227">
      <formula>$O$9="ok"</formula>
    </cfRule>
    <cfRule type="expression" dxfId="216" priority="228">
      <formula>(($E$10="ok")*AND($C$2&gt;=26))</formula>
    </cfRule>
  </conditionalFormatting>
  <conditionalFormatting sqref="K10:L10">
    <cfRule type="expression" dxfId="215" priority="225">
      <formula>$O$10="ok"</formula>
    </cfRule>
    <cfRule type="expression" dxfId="214" priority="226">
      <formula>$J$9="ok"</formula>
    </cfRule>
  </conditionalFormatting>
  <conditionalFormatting sqref="A15:B15">
    <cfRule type="expression" dxfId="213" priority="223">
      <formula>$E$15="ok"</formula>
    </cfRule>
    <cfRule type="expression" dxfId="212" priority="224">
      <formula>$J$5="ok"</formula>
    </cfRule>
  </conditionalFormatting>
  <conditionalFormatting sqref="A16:B16">
    <cfRule type="expression" dxfId="211" priority="221">
      <formula>$E$16="ok"</formula>
    </cfRule>
    <cfRule type="expression" dxfId="210" priority="222">
      <formula>(($E$5="ok")*AND($O$6="ok"))</formula>
    </cfRule>
  </conditionalFormatting>
  <conditionalFormatting sqref="A17:B17">
    <cfRule type="expression" dxfId="209" priority="219">
      <formula>$E$17="ok"</formula>
    </cfRule>
    <cfRule type="expression" dxfId="208" priority="220">
      <formula>(($O$9="ok")*AND($O$8="ok"))</formula>
    </cfRule>
  </conditionalFormatting>
  <conditionalFormatting sqref="A18:B18">
    <cfRule type="expression" dxfId="207" priority="217">
      <formula>$E$18="ok"</formula>
    </cfRule>
    <cfRule type="expression" dxfId="206" priority="218">
      <formula>(($J$8="ok")*AND($O$7="ok"))</formula>
    </cfRule>
  </conditionalFormatting>
  <conditionalFormatting sqref="A19:B19">
    <cfRule type="expression" dxfId="205" priority="215">
      <formula>$E$19="ok"</formula>
    </cfRule>
    <cfRule type="expression" dxfId="204" priority="216">
      <formula>$O$6="ok"</formula>
    </cfRule>
  </conditionalFormatting>
  <conditionalFormatting sqref="A20:B20">
    <cfRule type="expression" dxfId="203" priority="213">
      <formula>$E$20="ok"</formula>
    </cfRule>
    <cfRule type="expression" dxfId="202" priority="214">
      <formula>(($E$6="ok")*AND($J$8="ok")*AND($O$7="ok"))</formula>
    </cfRule>
  </conditionalFormatting>
  <conditionalFormatting sqref="A21:B21">
    <cfRule type="expression" dxfId="201" priority="210">
      <formula>$E$21="ok"</formula>
    </cfRule>
    <cfRule type="expression" dxfId="200" priority="211">
      <formula>(($E$6="ok")*AND($O$7="ok"))</formula>
    </cfRule>
  </conditionalFormatting>
  <conditionalFormatting sqref="A22:B22">
    <cfRule type="expression" dxfId="199" priority="208">
      <formula>$E$22="ok"</formula>
    </cfRule>
    <cfRule type="expression" dxfId="198" priority="209">
      <formula>$O$9="ok"</formula>
    </cfRule>
  </conditionalFormatting>
  <conditionalFormatting sqref="F15:G15">
    <cfRule type="expression" dxfId="197" priority="206">
      <formula>$J$15="ok"</formula>
    </cfRule>
    <cfRule type="expression" dxfId="196" priority="207">
      <formula>$C$2&gt;=60</formula>
    </cfRule>
  </conditionalFormatting>
  <conditionalFormatting sqref="F16:G16">
    <cfRule type="expression" dxfId="195" priority="204">
      <formula>$J$16="ok"</formula>
    </cfRule>
    <cfRule type="expression" dxfId="194" priority="205">
      <formula>(($O$8="ok")*AND($E$22="ok"))</formula>
    </cfRule>
  </conditionalFormatting>
  <conditionalFormatting sqref="F17:G17">
    <cfRule type="expression" dxfId="193" priority="202">
      <formula>$J$17="ok"</formula>
    </cfRule>
    <cfRule type="expression" dxfId="192" priority="203">
      <formula>(($E$17="ok")*AND($E$22="ok"))</formula>
    </cfRule>
  </conditionalFormatting>
  <conditionalFormatting sqref="F18:G18">
    <cfRule type="expression" dxfId="191" priority="200">
      <formula>$J$18="ok"</formula>
    </cfRule>
    <cfRule type="expression" dxfId="190" priority="201">
      <formula>(($E$20="ok")*AND($E$21="ok"))</formula>
    </cfRule>
  </conditionalFormatting>
  <conditionalFormatting sqref="F19:G19">
    <cfRule type="expression" dxfId="189" priority="198">
      <formula>$J$19="ok"</formula>
    </cfRule>
    <cfRule type="expression" dxfId="188" priority="199">
      <formula>$E$19="ok"</formula>
    </cfRule>
  </conditionalFormatting>
  <conditionalFormatting sqref="F20:G20">
    <cfRule type="expression" dxfId="187" priority="196">
      <formula>$J$20="ok"</formula>
    </cfRule>
    <cfRule type="expression" dxfId="186" priority="197">
      <formula>$E$21="ok"</formula>
    </cfRule>
  </conditionalFormatting>
  <conditionalFormatting sqref="F21:G21">
    <cfRule type="expression" dxfId="185" priority="194">
      <formula>$J$21="ok"</formula>
    </cfRule>
    <cfRule type="expression" dxfId="184" priority="195">
      <formula>$E$22="ok"</formula>
    </cfRule>
  </conditionalFormatting>
  <conditionalFormatting sqref="F22:G22">
    <cfRule type="expression" dxfId="183" priority="192">
      <formula>$J$22="ok"</formula>
    </cfRule>
    <cfRule type="expression" dxfId="182" priority="193">
      <formula>(($E$20="ok")*AND($O$6="ok"))</formula>
    </cfRule>
  </conditionalFormatting>
  <conditionalFormatting sqref="K15:L15">
    <cfRule type="expression" dxfId="181" priority="190">
      <formula>$O$15="ok"</formula>
    </cfRule>
    <cfRule type="expression" dxfId="180" priority="191">
      <formula>$J$15="ok"</formula>
    </cfRule>
  </conditionalFormatting>
  <conditionalFormatting sqref="K16:L16">
    <cfRule type="expression" dxfId="179" priority="188">
      <formula>$O$16="ok"</formula>
    </cfRule>
    <cfRule type="expression" dxfId="178" priority="189">
      <formula>(($J$18="ok")*AND($J$20="ok"))</formula>
    </cfRule>
  </conditionalFormatting>
  <conditionalFormatting sqref="K17:L17">
    <cfRule type="expression" dxfId="177" priority="186">
      <formula>$O$17="ok"</formula>
    </cfRule>
    <cfRule type="expression" dxfId="176" priority="187">
      <formula>$E$22="ok"</formula>
    </cfRule>
  </conditionalFormatting>
  <conditionalFormatting sqref="K18:L18">
    <cfRule type="expression" dxfId="175" priority="184">
      <formula>$O$18="ok"</formula>
    </cfRule>
    <cfRule type="expression" dxfId="174" priority="185">
      <formula>(($J$5="ok")*AND($E$20="ok")*AND($J$22="ok"))</formula>
    </cfRule>
  </conditionalFormatting>
  <conditionalFormatting sqref="K19:L19">
    <cfRule type="expression" dxfId="173" priority="182">
      <formula>$O$19="ok"</formula>
    </cfRule>
    <cfRule type="expression" dxfId="172" priority="183">
      <formula>$J$16="ok"</formula>
    </cfRule>
  </conditionalFormatting>
  <conditionalFormatting sqref="K20:L20">
    <cfRule type="expression" dxfId="171" priority="180">
      <formula>$O$20="ok"</formula>
    </cfRule>
    <cfRule type="expression" dxfId="170" priority="181">
      <formula>$J$21="ok"</formula>
    </cfRule>
  </conditionalFormatting>
  <conditionalFormatting sqref="K21:L21">
    <cfRule type="expression" dxfId="169" priority="178">
      <formula>$O$21="ok"</formula>
    </cfRule>
    <cfRule type="expression" dxfId="168" priority="179">
      <formula>(($O$6="ok")*AND($C$2&gt;=80))</formula>
    </cfRule>
  </conditionalFormatting>
  <conditionalFormatting sqref="A27:B27">
    <cfRule type="expression" dxfId="167" priority="175">
      <formula>$E$27="ok"</formula>
    </cfRule>
    <cfRule type="expression" dxfId="166" priority="176">
      <formula>(($J$5="ok")*AND($J$22="ok"))</formula>
    </cfRule>
  </conditionalFormatting>
  <conditionalFormatting sqref="A28:B28">
    <cfRule type="expression" dxfId="165" priority="173">
      <formula>$E$28="ok"</formula>
    </cfRule>
    <cfRule type="expression" dxfId="164" priority="174">
      <formula>$O$16="ok"</formula>
    </cfRule>
  </conditionalFormatting>
  <conditionalFormatting sqref="A29:B29">
    <cfRule type="expression" dxfId="163" priority="171">
      <formula>$E$29="ok"</formula>
    </cfRule>
    <cfRule type="expression" dxfId="162" priority="172">
      <formula>(($J$19="ok")*AND($O$21="ok"))</formula>
    </cfRule>
  </conditionalFormatting>
  <conditionalFormatting sqref="A30:B30">
    <cfRule type="expression" dxfId="161" priority="169">
      <formula>$E$30="ok"</formula>
    </cfRule>
    <cfRule type="expression" dxfId="160" priority="170">
      <formula>(($J$17="ok")*AND($J$21="ok"))</formula>
    </cfRule>
  </conditionalFormatting>
  <conditionalFormatting sqref="A31:B31">
    <cfRule type="expression" dxfId="159" priority="167">
      <formula>$E$31="ok"</formula>
    </cfRule>
    <cfRule type="expression" dxfId="158" priority="168">
      <formula>(($J$18="ok")*AND($E$21="ok")*AND($J$22="ok"))</formula>
    </cfRule>
  </conditionalFormatting>
  <conditionalFormatting sqref="A32:B32">
    <cfRule type="expression" dxfId="157" priority="165">
      <formula>$E$32="ok"</formula>
    </cfRule>
    <cfRule type="expression" dxfId="156" priority="166">
      <formula>(($J$19="ok")*AND($C$2&gt;=100))</formula>
    </cfRule>
  </conditionalFormatting>
  <conditionalFormatting sqref="A33:B33">
    <cfRule type="expression" dxfId="155" priority="163">
      <formula>$E$33="ok"</formula>
    </cfRule>
    <cfRule type="expression" dxfId="154" priority="164">
      <formula>$J$21="ok"</formula>
    </cfRule>
  </conditionalFormatting>
  <conditionalFormatting sqref="A34:B34">
    <cfRule type="expression" dxfId="153" priority="161">
      <formula>$E$34="ok"</formula>
    </cfRule>
    <cfRule type="expression" dxfId="152" priority="162">
      <formula>(($J$19="ok")*AND($C$2&gt;=100))</formula>
    </cfRule>
  </conditionalFormatting>
  <conditionalFormatting sqref="A35:B35">
    <cfRule type="expression" dxfId="151" priority="159">
      <formula>$E$35="ok"</formula>
    </cfRule>
    <cfRule type="expression" dxfId="150" priority="160">
      <formula>(($J$19="ok")*AND($O$21="ok"))</formula>
    </cfRule>
  </conditionalFormatting>
  <conditionalFormatting sqref="F27:G27">
    <cfRule type="expression" dxfId="149" priority="157">
      <formula>$J$27="ok"</formula>
    </cfRule>
    <cfRule type="expression" dxfId="148" priority="158">
      <formula>$C$2&gt;=120</formula>
    </cfRule>
  </conditionalFormatting>
  <conditionalFormatting sqref="F28:G28">
    <cfRule type="expression" dxfId="147" priority="154">
      <formula>$J$28="ok"</formula>
    </cfRule>
    <cfRule type="expression" dxfId="146" priority="156">
      <formula>$C$2&gt;=120</formula>
    </cfRule>
  </conditionalFormatting>
  <conditionalFormatting sqref="F30:G31">
    <cfRule type="expression" dxfId="145" priority="153">
      <formula>(($O$10="ok")*AND($C$2&gt;=120))</formula>
    </cfRule>
  </conditionalFormatting>
  <conditionalFormatting sqref="F31:G31">
    <cfRule type="expression" dxfId="144" priority="152">
      <formula>$J$31="ok"</formula>
    </cfRule>
  </conditionalFormatting>
  <conditionalFormatting sqref="F30:G30">
    <cfRule type="expression" dxfId="143" priority="151">
      <formula>$J$30="ok"</formula>
    </cfRule>
  </conditionalFormatting>
  <conditionalFormatting sqref="F29:G29">
    <cfRule type="expression" dxfId="142" priority="149">
      <formula>$J$29="ok"</formula>
    </cfRule>
    <cfRule type="expression" dxfId="141" priority="150">
      <formula>$E$31="ok"</formula>
    </cfRule>
  </conditionalFormatting>
  <conditionalFormatting sqref="F32:G32">
    <cfRule type="expression" dxfId="140" priority="147">
      <formula>$J$32="ok"</formula>
    </cfRule>
    <cfRule type="expression" dxfId="139" priority="148">
      <formula>$O$18="ok"</formula>
    </cfRule>
  </conditionalFormatting>
  <conditionalFormatting sqref="F33:G33">
    <cfRule type="expression" dxfId="138" priority="145">
      <formula>$J$33="ok"</formula>
    </cfRule>
    <cfRule type="expression" dxfId="137" priority="146">
      <formula>(($E$27="ok")*AND($E$34="ok"))</formula>
    </cfRule>
  </conditionalFormatting>
  <conditionalFormatting sqref="K27:L27">
    <cfRule type="expression" dxfId="136" priority="143">
      <formula>$O$27="ok"</formula>
    </cfRule>
    <cfRule type="expression" dxfId="135" priority="144">
      <formula>$C$2&gt;=120</formula>
    </cfRule>
  </conditionalFormatting>
  <conditionalFormatting sqref="K30:L31">
    <cfRule type="expression" dxfId="134" priority="142">
      <formula>$C$2&gt;=140</formula>
    </cfRule>
  </conditionalFormatting>
  <conditionalFormatting sqref="K31:L31">
    <cfRule type="expression" dxfId="133" priority="141">
      <formula>$O$31="ok"</formula>
    </cfRule>
  </conditionalFormatting>
  <conditionalFormatting sqref="K30:L30">
    <cfRule type="expression" dxfId="132" priority="140">
      <formula>$O$30="ok"</formula>
    </cfRule>
  </conditionalFormatting>
  <conditionalFormatting sqref="K28:L28">
    <cfRule type="expression" dxfId="131" priority="138">
      <formula>$O$28="ok"</formula>
    </cfRule>
    <cfRule type="expression" dxfId="130" priority="139">
      <formula>(($E$28="ok")*AND($O$20="ok")*AND($C$2&gt;=140))</formula>
    </cfRule>
  </conditionalFormatting>
  <conditionalFormatting sqref="K29:L29">
    <cfRule type="expression" dxfId="129" priority="136">
      <formula>$O$29="ok"</formula>
    </cfRule>
    <cfRule type="expression" dxfId="128" priority="137">
      <formula>(($E$32="ok")*AND($J$30="ok")*AND($J$31="ok"))</formula>
    </cfRule>
  </conditionalFormatting>
  <conditionalFormatting sqref="H49">
    <cfRule type="expression" dxfId="127" priority="133">
      <formula>$C$2&gt;=0</formula>
    </cfRule>
  </conditionalFormatting>
  <conditionalFormatting sqref="H48">
    <cfRule type="expression" dxfId="126" priority="132">
      <formula>$C$2&gt;=0</formula>
    </cfRule>
  </conditionalFormatting>
  <conditionalFormatting sqref="A40:B40">
    <cfRule type="expression" dxfId="125" priority="130" stopIfTrue="1">
      <formula>$E$40="ok"</formula>
    </cfRule>
    <cfRule type="expression" dxfId="124" priority="131">
      <formula>$C$2&gt;=75</formula>
    </cfRule>
  </conditionalFormatting>
  <conditionalFormatting sqref="A41:B41">
    <cfRule type="expression" dxfId="123" priority="128" stopIfTrue="1">
      <formula>$E$41="ok"</formula>
    </cfRule>
    <cfRule type="expression" dxfId="122" priority="129">
      <formula>(($J$10="ok")*AND($C$2&gt;=90))</formula>
    </cfRule>
  </conditionalFormatting>
  <conditionalFormatting sqref="A42:B42">
    <cfRule type="expression" dxfId="121" priority="126">
      <formula>$E$42="ok"</formula>
    </cfRule>
    <cfRule type="expression" dxfId="120" priority="127">
      <formula>$O$15="ok"</formula>
    </cfRule>
  </conditionalFormatting>
  <conditionalFormatting sqref="A43:B43">
    <cfRule type="expression" dxfId="119" priority="124" stopIfTrue="1">
      <formula>$E$43="ok"</formula>
    </cfRule>
    <cfRule type="expression" dxfId="118" priority="125">
      <formula>$O$15="ok"</formula>
    </cfRule>
  </conditionalFormatting>
  <conditionalFormatting sqref="A44:B44">
    <cfRule type="expression" dxfId="117" priority="122" stopIfTrue="1">
      <formula>$E$44="ok"</formula>
    </cfRule>
    <cfRule type="expression" dxfId="116" priority="123">
      <formula>$C$2&gt;=42</formula>
    </cfRule>
  </conditionalFormatting>
  <conditionalFormatting sqref="A45:B45">
    <cfRule type="expression" dxfId="115" priority="118" stopIfTrue="1">
      <formula>$E$45="ok"</formula>
    </cfRule>
    <cfRule type="expression" dxfId="114" priority="119">
      <formula>(($E$7="ok")*AND($C$2&gt;=75))</formula>
    </cfRule>
  </conditionalFormatting>
  <conditionalFormatting sqref="A46:B46">
    <cfRule type="expression" dxfId="113" priority="115" stopIfTrue="1">
      <formula>$E$46="ok"</formula>
    </cfRule>
    <cfRule type="expression" dxfId="112" priority="117">
      <formula>$E$45="ok"</formula>
    </cfRule>
  </conditionalFormatting>
  <conditionalFormatting sqref="A47:B47">
    <cfRule type="expression" dxfId="111" priority="113" stopIfTrue="1">
      <formula>$E$47="OK"</formula>
    </cfRule>
    <cfRule type="expression" dxfId="110" priority="114">
      <formula>$O$23="PERIODO VENCIDO"</formula>
    </cfRule>
  </conditionalFormatting>
  <conditionalFormatting sqref="A48:B48">
    <cfRule type="expression" dxfId="109" priority="104" stopIfTrue="1">
      <formula>$E$48="OK"</formula>
    </cfRule>
    <cfRule type="expression" dxfId="108" priority="111">
      <formula>$C$2&gt;=0</formula>
    </cfRule>
  </conditionalFormatting>
  <conditionalFormatting sqref="A49:B49">
    <cfRule type="expression" dxfId="107" priority="109" stopIfTrue="1">
      <formula>$E$49="OK"</formula>
    </cfRule>
    <cfRule type="expression" dxfId="106" priority="110">
      <formula>$J$22="OK"</formula>
    </cfRule>
  </conditionalFormatting>
  <conditionalFormatting sqref="A50:B50">
    <cfRule type="expression" dxfId="105" priority="107" stopIfTrue="1">
      <formula>$E$50="OK"</formula>
    </cfRule>
    <cfRule type="expression" dxfId="104" priority="108">
      <formula>$J$19="OK"</formula>
    </cfRule>
  </conditionalFormatting>
  <conditionalFormatting sqref="A51:B51">
    <cfRule type="expression" dxfId="103" priority="105" stopIfTrue="1">
      <formula>$E$51="ok"</formula>
    </cfRule>
    <cfRule type="expression" dxfId="102" priority="106">
      <formula>(($E$27="OK")*AND($J$20="OK"))</formula>
    </cfRule>
  </conditionalFormatting>
  <conditionalFormatting sqref="A52:B52">
    <cfRule type="expression" dxfId="101" priority="102" stopIfTrue="1">
      <formula>$E$52="ok"</formula>
    </cfRule>
    <cfRule type="expression" dxfId="100" priority="103">
      <formula>$E$27="ok"</formula>
    </cfRule>
  </conditionalFormatting>
  <conditionalFormatting sqref="A53:B54">
    <cfRule type="expression" dxfId="99" priority="101">
      <formula>$E$36="PERIODO VENCIDO"</formula>
    </cfRule>
  </conditionalFormatting>
  <conditionalFormatting sqref="A53:B53">
    <cfRule type="expression" dxfId="98" priority="100">
      <formula>$E$53="ok"</formula>
    </cfRule>
  </conditionalFormatting>
  <conditionalFormatting sqref="A54:B54">
    <cfRule type="expression" dxfId="97" priority="99">
      <formula>$E$54="ok"</formula>
    </cfRule>
  </conditionalFormatting>
  <conditionalFormatting sqref="A55:B55">
    <cfRule type="expression" dxfId="96" priority="97">
      <formula>$E$55="ok"</formula>
    </cfRule>
    <cfRule type="expression" dxfId="95" priority="98">
      <formula>$E$30="ok"</formula>
    </cfRule>
  </conditionalFormatting>
  <conditionalFormatting sqref="A56:B56">
    <cfRule type="expression" dxfId="94" priority="95">
      <formula>$E$56="ok"</formula>
    </cfRule>
    <cfRule type="expression" dxfId="93" priority="96">
      <formula>(($J$19="ok")*AND($O$21="ok"))</formula>
    </cfRule>
  </conditionalFormatting>
  <conditionalFormatting sqref="A57:B57">
    <cfRule type="expression" dxfId="92" priority="92">
      <formula>$E$57="ok"</formula>
    </cfRule>
    <cfRule type="expression" dxfId="91" priority="93">
      <formula>(($J$19="ok")*AND($C$2&gt;=90))</formula>
    </cfRule>
  </conditionalFormatting>
  <conditionalFormatting sqref="A58:B58">
    <cfRule type="expression" dxfId="90" priority="90">
      <formula>$E$58="ok"</formula>
    </cfRule>
    <cfRule type="expression" dxfId="89" priority="91">
      <formula>$E$35="ok"</formula>
    </cfRule>
  </conditionalFormatting>
  <conditionalFormatting sqref="A59:B59">
    <cfRule type="expression" dxfId="88" priority="88">
      <formula>$E$59="ok"</formula>
    </cfRule>
    <cfRule type="expression" dxfId="87" priority="89">
      <formula>$C$2&gt;=75</formula>
    </cfRule>
  </conditionalFormatting>
  <conditionalFormatting sqref="A60:B60">
    <cfRule type="expression" dxfId="86" priority="86">
      <formula>$E$60="ok"</formula>
    </cfRule>
    <cfRule type="expression" dxfId="85" priority="87">
      <formula>$E$59="ok"</formula>
    </cfRule>
  </conditionalFormatting>
  <conditionalFormatting sqref="A61:B61">
    <cfRule type="expression" dxfId="84" priority="84">
      <formula>$E$61="ok"</formula>
    </cfRule>
    <cfRule type="expression" dxfId="83" priority="85">
      <formula>$E$36="PERIODO VENCIDO"</formula>
    </cfRule>
  </conditionalFormatting>
  <conditionalFormatting sqref="A62:B62">
    <cfRule type="expression" dxfId="82" priority="80">
      <formula>$E$62="ok"</formula>
    </cfRule>
    <cfRule type="expression" dxfId="81" priority="83">
      <formula>(($J$10="ok")*AND($C$2&gt;=105))</formula>
    </cfRule>
  </conditionalFormatting>
  <conditionalFormatting sqref="A63:B63">
    <cfRule type="expression" dxfId="80" priority="81">
      <formula>$E$63="ok"</formula>
    </cfRule>
    <cfRule type="expression" dxfId="79" priority="82">
      <formula>(($E$16="ok")*AND($J$20="ok"))</formula>
    </cfRule>
  </conditionalFormatting>
  <conditionalFormatting sqref="A64:B65 A67:B67">
    <cfRule type="expression" dxfId="78" priority="79">
      <formula>(($J$19="ok")*AND($C$2&gt;=90))</formula>
    </cfRule>
  </conditionalFormatting>
  <conditionalFormatting sqref="A64:B64">
    <cfRule type="expression" dxfId="77" priority="78">
      <formula>$E$64="ok"</formula>
    </cfRule>
  </conditionalFormatting>
  <conditionalFormatting sqref="A65:B65">
    <cfRule type="expression" dxfId="76" priority="77">
      <formula>$E$65="ok"</formula>
    </cfRule>
  </conditionalFormatting>
  <conditionalFormatting sqref="A67:B67">
    <cfRule type="expression" dxfId="75" priority="76">
      <formula>$E$67="ok"</formula>
    </cfRule>
  </conditionalFormatting>
  <conditionalFormatting sqref="A66:B66">
    <cfRule type="expression" dxfId="74" priority="74">
      <formula>$E$66="ok"</formula>
    </cfRule>
    <cfRule type="expression" dxfId="73" priority="75">
      <formula>(($J$19="ok")*AND($J$20="ok"))</formula>
    </cfRule>
  </conditionalFormatting>
  <conditionalFormatting sqref="A68:B68">
    <cfRule type="expression" dxfId="72" priority="72">
      <formula>$E$68="ok"</formula>
    </cfRule>
    <cfRule type="expression" dxfId="71" priority="73">
      <formula>(($J$16="ok")*AND($O$19="ok"))</formula>
    </cfRule>
  </conditionalFormatting>
  <conditionalFormatting sqref="A69:B69">
    <cfRule type="expression" dxfId="70" priority="70">
      <formula>$E$69="ok"</formula>
    </cfRule>
    <cfRule type="expression" dxfId="69" priority="71">
      <formula>$O$20="ok"</formula>
    </cfRule>
  </conditionalFormatting>
  <conditionalFormatting sqref="A70:B70">
    <cfRule type="expression" dxfId="68" priority="68">
      <formula>$E$70="ok"</formula>
    </cfRule>
    <cfRule type="expression" dxfId="67" priority="69">
      <formula>$J$19="ok"</formula>
    </cfRule>
  </conditionalFormatting>
  <conditionalFormatting sqref="A71:B71">
    <cfRule type="expression" dxfId="66" priority="66">
      <formula>$E$71="ok"</formula>
    </cfRule>
    <cfRule type="expression" dxfId="65" priority="67">
      <formula>(($E$28="ok")*AND($J$22="ok"))</formula>
    </cfRule>
  </conditionalFormatting>
  <conditionalFormatting sqref="A73:B73 A79:B79">
    <cfRule type="expression" dxfId="64" priority="65">
      <formula>$O$20="ok"</formula>
    </cfRule>
  </conditionalFormatting>
  <conditionalFormatting sqref="A72:B72">
    <cfRule type="expression" dxfId="63" priority="61">
      <formula>$E$72="ok"</formula>
    </cfRule>
    <cfRule type="expression" dxfId="62" priority="64">
      <formula>$O$17="ok"</formula>
    </cfRule>
  </conditionalFormatting>
  <conditionalFormatting sqref="A79:B79">
    <cfRule type="expression" dxfId="61" priority="63">
      <formula>$E$79="ok"</formula>
    </cfRule>
  </conditionalFormatting>
  <conditionalFormatting sqref="A73:B73">
    <cfRule type="expression" dxfId="60" priority="62">
      <formula>$E$73="ok"</formula>
    </cfRule>
  </conditionalFormatting>
  <conditionalFormatting sqref="A74:B74">
    <cfRule type="expression" dxfId="59" priority="59">
      <formula>$E$74="ok"</formula>
    </cfRule>
    <cfRule type="expression" dxfId="58" priority="60">
      <formula>$O$23="PERIODO VENCIDO"</formula>
    </cfRule>
  </conditionalFormatting>
  <conditionalFormatting sqref="A75:B75">
    <cfRule type="expression" dxfId="57" priority="57">
      <formula>$E$75="ok"</formula>
    </cfRule>
    <cfRule type="expression" dxfId="56" priority="58">
      <formula>$J$22="ok"</formula>
    </cfRule>
  </conditionalFormatting>
  <conditionalFormatting sqref="A76:B76">
    <cfRule type="expression" dxfId="55" priority="55">
      <formula>$E$76="ok"</formula>
    </cfRule>
    <cfRule type="expression" dxfId="54" priority="56">
      <formula>(($J$30="ok")*AND($C$2&gt;=105))</formula>
    </cfRule>
  </conditionalFormatting>
  <conditionalFormatting sqref="A77:B77">
    <cfRule type="expression" dxfId="53" priority="53">
      <formula>$E$77="ok"</formula>
    </cfRule>
    <cfRule type="expression" dxfId="52" priority="54">
      <formula>(($E$28="ok")*AND($C$2&gt;=105))</formula>
    </cfRule>
  </conditionalFormatting>
  <conditionalFormatting sqref="A78:B78">
    <cfRule type="expression" dxfId="51" priority="51">
      <formula>$E$78="ok"</formula>
    </cfRule>
    <cfRule type="expression" dxfId="50" priority="52">
      <formula>(($E$16="ok")*AND($O$6="ok")*AND($J$19="ok"))</formula>
    </cfRule>
  </conditionalFormatting>
  <conditionalFormatting sqref="A81:B81 A84:B84 A95:B100 A109:B109">
    <cfRule type="expression" dxfId="49" priority="50">
      <formula>$C$2&gt;=105</formula>
    </cfRule>
  </conditionalFormatting>
  <conditionalFormatting sqref="A81:B81">
    <cfRule type="expression" dxfId="48" priority="49">
      <formula>$E$81="ok"</formula>
    </cfRule>
  </conditionalFormatting>
  <conditionalFormatting sqref="A83:B83">
    <cfRule type="expression" dxfId="47" priority="31">
      <formula>$E$83="ok"</formula>
    </cfRule>
    <cfRule type="expression" dxfId="46" priority="48">
      <formula>(($J$16="ok")*AND($O$19="ok"))</formula>
    </cfRule>
  </conditionalFormatting>
  <conditionalFormatting sqref="A95:B95">
    <cfRule type="expression" dxfId="45" priority="47">
      <formula>$E$95="ok"</formula>
    </cfRule>
  </conditionalFormatting>
  <conditionalFormatting sqref="A96:B96">
    <cfRule type="expression" dxfId="44" priority="46">
      <formula>$E$96="ok"</formula>
    </cfRule>
  </conditionalFormatting>
  <conditionalFormatting sqref="A97:B97">
    <cfRule type="expression" dxfId="43" priority="45">
      <formula>$E$97="ok"</formula>
    </cfRule>
  </conditionalFormatting>
  <conditionalFormatting sqref="A98:B98">
    <cfRule type="expression" dxfId="42" priority="44">
      <formula>$E$98="ok"</formula>
    </cfRule>
  </conditionalFormatting>
  <conditionalFormatting sqref="A99:B99">
    <cfRule type="expression" dxfId="41" priority="43">
      <formula>$E$99="ok"</formula>
    </cfRule>
  </conditionalFormatting>
  <conditionalFormatting sqref="A100:B100">
    <cfRule type="expression" dxfId="40" priority="42">
      <formula>$E$100="ok"</formula>
    </cfRule>
  </conditionalFormatting>
  <conditionalFormatting sqref="A109:B109">
    <cfRule type="expression" dxfId="39" priority="41">
      <formula>$E$109="ok"</formula>
    </cfRule>
  </conditionalFormatting>
  <conditionalFormatting sqref="A91:B93">
    <cfRule type="expression" dxfId="38" priority="40">
      <formula>(($O$10="ok")*AND($C$2&gt;=90))</formula>
    </cfRule>
  </conditionalFormatting>
  <conditionalFormatting sqref="A91:B91">
    <cfRule type="expression" dxfId="37" priority="39">
      <formula>$E$91="ok"</formula>
    </cfRule>
  </conditionalFormatting>
  <conditionalFormatting sqref="A92:B92">
    <cfRule type="expression" dxfId="36" priority="38">
      <formula>$E$92="ok"</formula>
    </cfRule>
  </conditionalFormatting>
  <conditionalFormatting sqref="A93:B93">
    <cfRule type="expression" dxfId="35" priority="37">
      <formula>$E$93="ok"</formula>
    </cfRule>
  </conditionalFormatting>
  <conditionalFormatting sqref="A80:B80">
    <cfRule type="expression" dxfId="34" priority="35">
      <formula>$E$80="ok"</formula>
    </cfRule>
    <cfRule type="expression" dxfId="33" priority="36">
      <formula>$J$10="ok"</formula>
    </cfRule>
  </conditionalFormatting>
  <conditionalFormatting sqref="A82:B82">
    <cfRule type="expression" dxfId="32" priority="33">
      <formula>$E$82="ok"</formula>
    </cfRule>
    <cfRule type="expression" dxfId="31" priority="34">
      <formula>$O$17="ok"</formula>
    </cfRule>
  </conditionalFormatting>
  <conditionalFormatting sqref="A84:B84">
    <cfRule type="expression" dxfId="30" priority="32">
      <formula>$E$84="ok"</formula>
    </cfRule>
  </conditionalFormatting>
  <conditionalFormatting sqref="A85:B85">
    <cfRule type="expression" dxfId="29" priority="29">
      <formula>$E$85="ok"</formula>
    </cfRule>
    <cfRule type="expression" dxfId="28" priority="30">
      <formula>$J$20="ok"</formula>
    </cfRule>
  </conditionalFormatting>
  <conditionalFormatting sqref="A86:B86">
    <cfRule type="expression" dxfId="27" priority="27">
      <formula>$E$86="ok"</formula>
    </cfRule>
    <cfRule type="expression" dxfId="26" priority="28">
      <formula>(($J$20="ok")*AND($C$2&gt;=90))</formula>
    </cfRule>
  </conditionalFormatting>
  <conditionalFormatting sqref="A87:B87">
    <cfRule type="expression" dxfId="25" priority="25">
      <formula>$E$87="ok"</formula>
    </cfRule>
    <cfRule type="expression" dxfId="24" priority="26">
      <formula>(($J$30="ok")*AND($J$31="ok"))</formula>
    </cfRule>
  </conditionalFormatting>
  <conditionalFormatting sqref="A88:B88">
    <cfRule type="expression" dxfId="23" priority="23">
      <formula>$E$88="ok"</formula>
    </cfRule>
    <cfRule type="expression" dxfId="22" priority="24">
      <formula>$E$36="PERIODO VENCIDO"</formula>
    </cfRule>
  </conditionalFormatting>
  <conditionalFormatting sqref="A89:B89">
    <cfRule type="expression" dxfId="21" priority="21">
      <formula>$E$89="ok"</formula>
    </cfRule>
    <cfRule type="expression" dxfId="20" priority="22">
      <formula>$J$31="ok"</formula>
    </cfRule>
  </conditionalFormatting>
  <conditionalFormatting sqref="A90:B90">
    <cfRule type="expression" dxfId="19" priority="19">
      <formula>$E$90="ok"</formula>
    </cfRule>
    <cfRule type="expression" dxfId="18" priority="20">
      <formula>(($J$20="ok"))</formula>
    </cfRule>
  </conditionalFormatting>
  <conditionalFormatting sqref="A94:B94">
    <cfRule type="expression" dxfId="17" priority="17">
      <formula>$E$94="ok"</formula>
    </cfRule>
    <cfRule type="expression" dxfId="16" priority="18">
      <formula>$O$10="ok"</formula>
    </cfRule>
  </conditionalFormatting>
  <conditionalFormatting sqref="A101:B101">
    <cfRule type="expression" dxfId="15" priority="15">
      <formula>$E$101="ok"</formula>
    </cfRule>
    <cfRule type="expression" dxfId="14" priority="16">
      <formula>$O$20="ok"</formula>
    </cfRule>
  </conditionalFormatting>
  <conditionalFormatting sqref="A102:B102">
    <cfRule type="expression" dxfId="13" priority="13">
      <formula>$E$102="ok"</formula>
    </cfRule>
    <cfRule type="expression" dxfId="12" priority="14">
      <formula>$E$101="ok"</formula>
    </cfRule>
  </conditionalFormatting>
  <conditionalFormatting sqref="A103:B103">
    <cfRule type="expression" dxfId="11" priority="11">
      <formula>$E$103="ok"</formula>
    </cfRule>
    <cfRule type="expression" dxfId="10" priority="12">
      <formula>$E$28="ok"</formula>
    </cfRule>
  </conditionalFormatting>
  <conditionalFormatting sqref="A104:B104">
    <cfRule type="expression" dxfId="9" priority="9">
      <formula>$E$104="ok"</formula>
    </cfRule>
    <cfRule type="expression" dxfId="8" priority="10">
      <formula>(($E$32="ok")*AND($J$30="ok")*AND($J$31="ok"))</formula>
    </cfRule>
  </conditionalFormatting>
  <conditionalFormatting sqref="A105:B105">
    <cfRule type="expression" dxfId="7" priority="7">
      <formula>$E$105="ok"</formula>
    </cfRule>
    <cfRule type="expression" dxfId="6" priority="8">
      <formula>$C$2&gt;=90</formula>
    </cfRule>
  </conditionalFormatting>
  <conditionalFormatting sqref="A106:B106">
    <cfRule type="expression" dxfId="5" priority="5">
      <formula>$E$106="ok"</formula>
    </cfRule>
    <cfRule type="expression" dxfId="4" priority="6">
      <formula>(($E$32="ok")*AND($J$31="ok"))</formula>
    </cfRule>
  </conditionalFormatting>
  <conditionalFormatting sqref="A107:B107">
    <cfRule type="expression" dxfId="3" priority="3">
      <formula>$E$107="ok"</formula>
    </cfRule>
    <cfRule type="expression" dxfId="2" priority="4">
      <formula>$E$108="ok"</formula>
    </cfRule>
  </conditionalFormatting>
  <conditionalFormatting sqref="A108:B108">
    <cfRule type="expression" dxfId="1" priority="1">
      <formula>$E$108="ok"</formula>
    </cfRule>
    <cfRule type="expression" dxfId="0" priority="2">
      <formula>$J$22="ok"</formula>
    </cfRule>
  </conditionalFormatting>
  <dataValidations count="2">
    <dataValidation type="list" allowBlank="1" showInputMessage="1" showErrorMessage="1" promptTitle="Escreva &quot;ok&quot; para matéria feita" sqref="E5:E10 J5:J10 O5:O10 O15:O21 J15:J22 E15:E22 E27:E35 J27:J33 O27:O31 E40:E109" xr:uid="{00000000-0002-0000-0000-000000000000}">
      <formula1>"ok"</formula1>
    </dataValidation>
    <dataValidation type="whole" operator="greaterThanOrEqual" allowBlank="1" showErrorMessage="1" errorTitle="DADOS INCORRETOS" error="Por favor, insira um número natural!" sqref="H42:H45" xr:uid="{A0E8D79C-D75A-49D8-8AE5-E9D9AA55D05A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Yulo Ferraz</dc:creator>
  <cp:lastModifiedBy>PET Mec</cp:lastModifiedBy>
  <dcterms:created xsi:type="dcterms:W3CDTF">2018-10-03T19:45:35Z</dcterms:created>
  <dcterms:modified xsi:type="dcterms:W3CDTF">2020-03-11T17:05:13Z</dcterms:modified>
</cp:coreProperties>
</file>